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erling1\Desktop\"/>
    </mc:Choice>
  </mc:AlternateContent>
  <bookViews>
    <workbookView xWindow="0" yWindow="0" windowWidth="25170" windowHeight="11820"/>
  </bookViews>
  <sheets>
    <sheet name="LPVS" sheetId="9" r:id="rId1"/>
    <sheet name="VATR calc" sheetId="1" r:id="rId2"/>
    <sheet name="MCR data" sheetId="7" state="hidden" r:id="rId3"/>
    <sheet name="TIF expiration" sheetId="8" state="hidden" r:id="rId4"/>
    <sheet name="313 expiration" sheetId="5" state="hidden" r:id="rId5"/>
    <sheet name="data" sheetId="2" state="hidden" r:id="rId6"/>
    <sheet name="Sheet2" sheetId="4" state="hidden" r:id="rId7"/>
    <sheet name="tax_rates" sheetId="3" state="hidden" r:id="rId8"/>
  </sheets>
  <externalReferences>
    <externalReference r:id="rId9"/>
  </externalReferences>
  <definedNames>
    <definedName name="_xlnm._FilterDatabase" localSheetId="5" hidden="1">data!$K$1:$K$1018</definedName>
    <definedName name="data" localSheetId="4">'[1]MCR data'!$A$1:$F$1018</definedName>
    <definedName name="data" localSheetId="0">'[1]MCR data'!$A$1:$F$1018</definedName>
    <definedName name="data" localSheetId="2">'MCR data'!$A$1:$F$1018</definedName>
    <definedName name="data" localSheetId="3">'[1]MCR data'!$A$1:$F$1018</definedName>
    <definedName name="data">data!$A$1:$G$1018</definedName>
    <definedName name="tax_rates">tax_rates!$A$1:$D$1018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30" i="7"/>
  <c r="F831" i="7"/>
  <c r="F832" i="7"/>
  <c r="F833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2" i="7"/>
  <c r="F953" i="7"/>
  <c r="F954" i="7"/>
  <c r="F955" i="7"/>
  <c r="F956" i="7"/>
  <c r="F957" i="7"/>
  <c r="F958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2" i="7"/>
  <c r="G15" i="9"/>
  <c r="G13" i="9"/>
  <c r="G5" i="9"/>
  <c r="G31" i="9"/>
  <c r="G27" i="9"/>
  <c r="D9" i="5"/>
  <c r="F147" i="7" s="1"/>
  <c r="D8" i="5"/>
  <c r="F829" i="7" s="1"/>
  <c r="D7" i="5"/>
  <c r="F574" i="7" s="1"/>
  <c r="D6" i="5"/>
  <c r="F834" i="7" s="1"/>
  <c r="D5" i="5"/>
  <c r="F378" i="7" s="1"/>
  <c r="D4" i="5"/>
  <c r="F959" i="7" s="1"/>
  <c r="D3" i="5"/>
  <c r="F710" i="7" s="1"/>
  <c r="D2" i="5"/>
  <c r="F951" i="7" s="1"/>
  <c r="F548" i="2"/>
  <c r="E871" i="2"/>
  <c r="B14" i="1"/>
  <c r="G17" i="9" l="1"/>
  <c r="G19" i="9" s="1"/>
  <c r="G11" i="9"/>
  <c r="G25" i="9" s="1"/>
  <c r="G33" i="9"/>
  <c r="B4" i="1"/>
  <c r="B6" i="1" s="1"/>
  <c r="G23" i="9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E548" i="2" s="1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2" i="2"/>
  <c r="G29" i="9" l="1"/>
  <c r="G35" i="9" s="1"/>
  <c r="E266" i="2"/>
  <c r="M266" i="2" s="1"/>
  <c r="E322" i="2"/>
  <c r="M322" i="2" s="1"/>
  <c r="E946" i="2"/>
  <c r="M946" i="2" s="1"/>
  <c r="E874" i="2"/>
  <c r="E810" i="2"/>
  <c r="E738" i="2"/>
  <c r="E378" i="2"/>
  <c r="M378" i="2" s="1"/>
  <c r="E354" i="2"/>
  <c r="E330" i="2"/>
  <c r="M330" i="2" s="1"/>
  <c r="E314" i="2"/>
  <c r="M314" i="2" s="1"/>
  <c r="E298" i="2"/>
  <c r="M298" i="2" s="1"/>
  <c r="E282" i="2"/>
  <c r="E994" i="2"/>
  <c r="E970" i="2"/>
  <c r="E938" i="2"/>
  <c r="M938" i="2" s="1"/>
  <c r="E754" i="2"/>
  <c r="E682" i="2"/>
  <c r="E362" i="2"/>
  <c r="M362" i="2" s="1"/>
  <c r="E338" i="2"/>
  <c r="M338" i="2" s="1"/>
  <c r="E306" i="2"/>
  <c r="M306" i="2" s="1"/>
  <c r="E290" i="2"/>
  <c r="E274" i="2"/>
  <c r="M274" i="2" s="1"/>
  <c r="E930" i="2"/>
  <c r="E818" i="2"/>
  <c r="E778" i="2"/>
  <c r="E714" i="2"/>
  <c r="E1010" i="2"/>
  <c r="E882" i="2"/>
  <c r="E802" i="2"/>
  <c r="E690" i="2"/>
  <c r="E346" i="2"/>
  <c r="E866" i="2"/>
  <c r="E746" i="2"/>
  <c r="E370" i="2"/>
  <c r="M370" i="2" s="1"/>
  <c r="E258" i="2"/>
  <c r="E250" i="2"/>
  <c r="M250" i="2" s="1"/>
  <c r="E242" i="2"/>
  <c r="M242" i="2" s="1"/>
  <c r="E234" i="2"/>
  <c r="M234" i="2" s="1"/>
  <c r="E226" i="2"/>
  <c r="M226" i="2" s="1"/>
  <c r="E218" i="2"/>
  <c r="E210" i="2"/>
  <c r="M210" i="2" s="1"/>
  <c r="E202" i="2"/>
  <c r="M202" i="2" s="1"/>
  <c r="E194" i="2"/>
  <c r="M194" i="2" s="1"/>
  <c r="E186" i="2"/>
  <c r="M186" i="2" s="1"/>
  <c r="E178" i="2"/>
  <c r="M178" i="2" s="1"/>
  <c r="E170" i="2"/>
  <c r="M170" i="2" s="1"/>
  <c r="E162" i="2"/>
  <c r="M162" i="2" s="1"/>
  <c r="E154" i="2"/>
  <c r="E146" i="2"/>
  <c r="M146" i="2" s="1"/>
  <c r="E138" i="2"/>
  <c r="E130" i="2"/>
  <c r="M130" i="2" s="1"/>
  <c r="E122" i="2"/>
  <c r="M122" i="2" s="1"/>
  <c r="E114" i="2"/>
  <c r="M114" i="2" s="1"/>
  <c r="E106" i="2"/>
  <c r="M106" i="2" s="1"/>
  <c r="E98" i="2"/>
  <c r="M98" i="2" s="1"/>
  <c r="E90" i="2"/>
  <c r="M90" i="2" s="1"/>
  <c r="E82" i="2"/>
  <c r="M82" i="2" s="1"/>
  <c r="E74" i="2"/>
  <c r="M74" i="2" s="1"/>
  <c r="E66" i="2"/>
  <c r="E58" i="2"/>
  <c r="M58" i="2" s="1"/>
  <c r="E50" i="2"/>
  <c r="M50" i="2" s="1"/>
  <c r="E42" i="2"/>
  <c r="M42" i="2" s="1"/>
  <c r="E34" i="2"/>
  <c r="M34" i="2" s="1"/>
  <c r="E26" i="2"/>
  <c r="E18" i="2"/>
  <c r="M18" i="2" s="1"/>
  <c r="E10" i="2"/>
  <c r="M10" i="2" s="1"/>
  <c r="E7" i="2"/>
  <c r="M7" i="2" s="1"/>
  <c r="E956" i="2"/>
  <c r="E892" i="2"/>
  <c r="M892" i="2" s="1"/>
  <c r="E884" i="2"/>
  <c r="M884" i="2" s="1"/>
  <c r="E828" i="2"/>
  <c r="M828" i="2" s="1"/>
  <c r="E820" i="2"/>
  <c r="M820" i="2" s="1"/>
  <c r="E764" i="2"/>
  <c r="M764" i="2" s="1"/>
  <c r="E756" i="2"/>
  <c r="E700" i="2"/>
  <c r="M700" i="2" s="1"/>
  <c r="E692" i="2"/>
  <c r="M692" i="2" s="1"/>
  <c r="E636" i="2"/>
  <c r="M636" i="2" s="1"/>
  <c r="E628" i="2"/>
  <c r="M628" i="2" s="1"/>
  <c r="E572" i="2"/>
  <c r="M572" i="2" s="1"/>
  <c r="E564" i="2"/>
  <c r="M564" i="2" s="1"/>
  <c r="E508" i="2"/>
  <c r="M508" i="2" s="1"/>
  <c r="E500" i="2"/>
  <c r="M500" i="2" s="1"/>
  <c r="E444" i="2"/>
  <c r="M444" i="2" s="1"/>
  <c r="E436" i="2"/>
  <c r="M436" i="2" s="1"/>
  <c r="E380" i="2"/>
  <c r="M380" i="2" s="1"/>
  <c r="E372" i="2"/>
  <c r="M372" i="2" s="1"/>
  <c r="E316" i="2"/>
  <c r="M316" i="2" s="1"/>
  <c r="E308" i="2"/>
  <c r="M308" i="2" s="1"/>
  <c r="E252" i="2"/>
  <c r="M252" i="2" s="1"/>
  <c r="E244" i="2"/>
  <c r="M244" i="2" s="1"/>
  <c r="E188" i="2"/>
  <c r="M188" i="2" s="1"/>
  <c r="E180" i="2"/>
  <c r="M180" i="2" s="1"/>
  <c r="E172" i="2"/>
  <c r="M172" i="2" s="1"/>
  <c r="E850" i="2"/>
  <c r="M850" i="2" s="1"/>
  <c r="E857" i="2"/>
  <c r="M857" i="2" s="1"/>
  <c r="E705" i="2"/>
  <c r="E625" i="2"/>
  <c r="M625" i="2" s="1"/>
  <c r="E898" i="2"/>
  <c r="M898" i="2" s="1"/>
  <c r="E858" i="2"/>
  <c r="M858" i="2" s="1"/>
  <c r="E786" i="2"/>
  <c r="E642" i="2"/>
  <c r="M642" i="2" s="1"/>
  <c r="E594" i="2"/>
  <c r="M594" i="2" s="1"/>
  <c r="E562" i="2"/>
  <c r="M562" i="2" s="1"/>
  <c r="E530" i="2"/>
  <c r="M530" i="2" s="1"/>
  <c r="E506" i="2"/>
  <c r="M506" i="2" s="1"/>
  <c r="E490" i="2"/>
  <c r="M490" i="2" s="1"/>
  <c r="E482" i="2"/>
  <c r="M482" i="2" s="1"/>
  <c r="E474" i="2"/>
  <c r="E466" i="2"/>
  <c r="E458" i="2"/>
  <c r="M458" i="2" s="1"/>
  <c r="E450" i="2"/>
  <c r="M450" i="2" s="1"/>
  <c r="E442" i="2"/>
  <c r="M442" i="2" s="1"/>
  <c r="E434" i="2"/>
  <c r="M434" i="2" s="1"/>
  <c r="E426" i="2"/>
  <c r="E418" i="2"/>
  <c r="M418" i="2" s="1"/>
  <c r="E410" i="2"/>
  <c r="M410" i="2" s="1"/>
  <c r="E402" i="2"/>
  <c r="M402" i="2" s="1"/>
  <c r="E394" i="2"/>
  <c r="M394" i="2" s="1"/>
  <c r="E386" i="2"/>
  <c r="M386" i="2" s="1"/>
  <c r="E1002" i="2"/>
  <c r="M1002" i="2" s="1"/>
  <c r="E978" i="2"/>
  <c r="E906" i="2"/>
  <c r="M906" i="2" s="1"/>
  <c r="E890" i="2"/>
  <c r="M890" i="2" s="1"/>
  <c r="E842" i="2"/>
  <c r="E722" i="2"/>
  <c r="E650" i="2"/>
  <c r="E610" i="2"/>
  <c r="M610" i="2" s="1"/>
  <c r="E578" i="2"/>
  <c r="M578" i="2" s="1"/>
  <c r="E546" i="2"/>
  <c r="M546" i="2" s="1"/>
  <c r="E498" i="2"/>
  <c r="M498" i="2" s="1"/>
  <c r="E993" i="2"/>
  <c r="M993" i="2" s="1"/>
  <c r="E961" i="2"/>
  <c r="M961" i="2" s="1"/>
  <c r="E953" i="2"/>
  <c r="M953" i="2" s="1"/>
  <c r="E913" i="2"/>
  <c r="E889" i="2"/>
  <c r="M889" i="2" s="1"/>
  <c r="E873" i="2"/>
  <c r="M873" i="2" s="1"/>
  <c r="E841" i="2"/>
  <c r="M841" i="2" s="1"/>
  <c r="E801" i="2"/>
  <c r="M801" i="2" s="1"/>
  <c r="E777" i="2"/>
  <c r="E761" i="2"/>
  <c r="M761" i="2" s="1"/>
  <c r="E737" i="2"/>
  <c r="M737" i="2" s="1"/>
  <c r="E713" i="2"/>
  <c r="M713" i="2" s="1"/>
  <c r="E689" i="2"/>
  <c r="M689" i="2" s="1"/>
  <c r="E673" i="2"/>
  <c r="M673" i="2" s="1"/>
  <c r="E649" i="2"/>
  <c r="M649" i="2" s="1"/>
  <c r="E601" i="2"/>
  <c r="E1018" i="2"/>
  <c r="E954" i="2"/>
  <c r="M954" i="2" s="1"/>
  <c r="E914" i="2"/>
  <c r="M914" i="2" s="1"/>
  <c r="E706" i="2"/>
  <c r="M706" i="2" s="1"/>
  <c r="E674" i="2"/>
  <c r="M674" i="2" s="1"/>
  <c r="E634" i="2"/>
  <c r="M634" i="2" s="1"/>
  <c r="E602" i="2"/>
  <c r="M602" i="2" s="1"/>
  <c r="E570" i="2"/>
  <c r="M570" i="2" s="1"/>
  <c r="E522" i="2"/>
  <c r="E1009" i="2"/>
  <c r="M1009" i="2" s="1"/>
  <c r="E985" i="2"/>
  <c r="E929" i="2"/>
  <c r="M929" i="2" s="1"/>
  <c r="E897" i="2"/>
  <c r="M897" i="2" s="1"/>
  <c r="E881" i="2"/>
  <c r="M881" i="2" s="1"/>
  <c r="E849" i="2"/>
  <c r="M849" i="2" s="1"/>
  <c r="E809" i="2"/>
  <c r="M809" i="2" s="1"/>
  <c r="E785" i="2"/>
  <c r="M785" i="2" s="1"/>
  <c r="E769" i="2"/>
  <c r="M769" i="2" s="1"/>
  <c r="E745" i="2"/>
  <c r="M745" i="2" s="1"/>
  <c r="E729" i="2"/>
  <c r="M729" i="2" s="1"/>
  <c r="E681" i="2"/>
  <c r="M681" i="2" s="1"/>
  <c r="E657" i="2"/>
  <c r="E641" i="2"/>
  <c r="E609" i="2"/>
  <c r="M609" i="2" s="1"/>
  <c r="E826" i="2"/>
  <c r="M826" i="2" s="1"/>
  <c r="E770" i="2"/>
  <c r="E658" i="2"/>
  <c r="E618" i="2"/>
  <c r="E538" i="2"/>
  <c r="M538" i="2" s="1"/>
  <c r="E1017" i="2"/>
  <c r="M1017" i="2" s="1"/>
  <c r="E977" i="2"/>
  <c r="M977" i="2" s="1"/>
  <c r="E945" i="2"/>
  <c r="M945" i="2" s="1"/>
  <c r="E905" i="2"/>
  <c r="M905" i="2" s="1"/>
  <c r="E865" i="2"/>
  <c r="M865" i="2" s="1"/>
  <c r="E833" i="2"/>
  <c r="M833" i="2" s="1"/>
  <c r="E793" i="2"/>
  <c r="M793" i="2" s="1"/>
  <c r="E753" i="2"/>
  <c r="M753" i="2" s="1"/>
  <c r="E721" i="2"/>
  <c r="E697" i="2"/>
  <c r="M697" i="2" s="1"/>
  <c r="E665" i="2"/>
  <c r="M665" i="2" s="1"/>
  <c r="E633" i="2"/>
  <c r="M633" i="2" s="1"/>
  <c r="E617" i="2"/>
  <c r="M617" i="2" s="1"/>
  <c r="E986" i="2"/>
  <c r="M986" i="2" s="1"/>
  <c r="E962" i="2"/>
  <c r="E922" i="2"/>
  <c r="M922" i="2" s="1"/>
  <c r="E834" i="2"/>
  <c r="M834" i="2" s="1"/>
  <c r="E794" i="2"/>
  <c r="M794" i="2" s="1"/>
  <c r="E762" i="2"/>
  <c r="M762" i="2" s="1"/>
  <c r="E730" i="2"/>
  <c r="M730" i="2" s="1"/>
  <c r="E698" i="2"/>
  <c r="M698" i="2" s="1"/>
  <c r="E666" i="2"/>
  <c r="M666" i="2" s="1"/>
  <c r="E626" i="2"/>
  <c r="M626" i="2" s="1"/>
  <c r="E586" i="2"/>
  <c r="M586" i="2" s="1"/>
  <c r="E554" i="2"/>
  <c r="E514" i="2"/>
  <c r="M514" i="2" s="1"/>
  <c r="E1001" i="2"/>
  <c r="M1001" i="2" s="1"/>
  <c r="E969" i="2"/>
  <c r="E937" i="2"/>
  <c r="M937" i="2" s="1"/>
  <c r="E817" i="2"/>
  <c r="M817" i="2" s="1"/>
  <c r="E921" i="2"/>
  <c r="M921" i="2" s="1"/>
  <c r="E825" i="2"/>
  <c r="M825" i="2" s="1"/>
  <c r="E409" i="2"/>
  <c r="M409" i="2" s="1"/>
  <c r="E345" i="2"/>
  <c r="E297" i="2"/>
  <c r="M297" i="2" s="1"/>
  <c r="E233" i="2"/>
  <c r="M233" i="2" s="1"/>
  <c r="E185" i="2"/>
  <c r="M185" i="2" s="1"/>
  <c r="E137" i="2"/>
  <c r="M137" i="2" s="1"/>
  <c r="E73" i="2"/>
  <c r="M73" i="2" s="1"/>
  <c r="E9" i="2"/>
  <c r="M9" i="2" s="1"/>
  <c r="E976" i="2"/>
  <c r="M976" i="2" s="1"/>
  <c r="E888" i="2"/>
  <c r="M888" i="2" s="1"/>
  <c r="E840" i="2"/>
  <c r="M840" i="2" s="1"/>
  <c r="E776" i="2"/>
  <c r="M776" i="2" s="1"/>
  <c r="E736" i="2"/>
  <c r="E688" i="2"/>
  <c r="M688" i="2" s="1"/>
  <c r="E656" i="2"/>
  <c r="M656" i="2" s="1"/>
  <c r="E624" i="2"/>
  <c r="E568" i="2"/>
  <c r="M568" i="2" s="1"/>
  <c r="E352" i="2"/>
  <c r="E344" i="2"/>
  <c r="E336" i="2"/>
  <c r="E328" i="2"/>
  <c r="M328" i="2" s="1"/>
  <c r="E320" i="2"/>
  <c r="M320" i="2" s="1"/>
  <c r="E312" i="2"/>
  <c r="M312" i="2" s="1"/>
  <c r="E304" i="2"/>
  <c r="E296" i="2"/>
  <c r="E288" i="2"/>
  <c r="E280" i="2"/>
  <c r="E272" i="2"/>
  <c r="M272" i="2" s="1"/>
  <c r="E264" i="2"/>
  <c r="E256" i="2"/>
  <c r="M256" i="2" s="1"/>
  <c r="E248" i="2"/>
  <c r="M248" i="2" s="1"/>
  <c r="E240" i="2"/>
  <c r="E232" i="2"/>
  <c r="E224" i="2"/>
  <c r="E216" i="2"/>
  <c r="E208" i="2"/>
  <c r="M208" i="2" s="1"/>
  <c r="E200" i="2"/>
  <c r="M200" i="2" s="1"/>
  <c r="E192" i="2"/>
  <c r="M192" i="2" s="1"/>
  <c r="E184" i="2"/>
  <c r="M184" i="2" s="1"/>
  <c r="E176" i="2"/>
  <c r="E168" i="2"/>
  <c r="E160" i="2"/>
  <c r="E152" i="2"/>
  <c r="E144" i="2"/>
  <c r="M144" i="2" s="1"/>
  <c r="E136" i="2"/>
  <c r="M136" i="2" s="1"/>
  <c r="E128" i="2"/>
  <c r="M128" i="2" s="1"/>
  <c r="E120" i="2"/>
  <c r="M120" i="2" s="1"/>
  <c r="E112" i="2"/>
  <c r="E104" i="2"/>
  <c r="E96" i="2"/>
  <c r="E88" i="2"/>
  <c r="E80" i="2"/>
  <c r="E72" i="2"/>
  <c r="M72" i="2" s="1"/>
  <c r="E64" i="2"/>
  <c r="M64" i="2" s="1"/>
  <c r="E56" i="2"/>
  <c r="M56" i="2" s="1"/>
  <c r="E48" i="2"/>
  <c r="E40" i="2"/>
  <c r="M40" i="2" s="1"/>
  <c r="E32" i="2"/>
  <c r="E24" i="2"/>
  <c r="M24" i="2" s="1"/>
  <c r="E16" i="2"/>
  <c r="M16" i="2" s="1"/>
  <c r="E8" i="2"/>
  <c r="F298" i="2"/>
  <c r="N298" i="2" s="1"/>
  <c r="F636" i="2"/>
  <c r="N636" i="2" s="1"/>
  <c r="E585" i="2"/>
  <c r="M585" i="2" s="1"/>
  <c r="E561" i="2"/>
  <c r="M561" i="2" s="1"/>
  <c r="E537" i="2"/>
  <c r="M537" i="2" s="1"/>
  <c r="E505" i="2"/>
  <c r="M505" i="2" s="1"/>
  <c r="E489" i="2"/>
  <c r="M489" i="2" s="1"/>
  <c r="E465" i="2"/>
  <c r="E433" i="2"/>
  <c r="M433" i="2" s="1"/>
  <c r="E393" i="2"/>
  <c r="M393" i="2" s="1"/>
  <c r="E361" i="2"/>
  <c r="M361" i="2" s="1"/>
  <c r="E321" i="2"/>
  <c r="M321" i="2" s="1"/>
  <c r="E273" i="2"/>
  <c r="M273" i="2" s="1"/>
  <c r="E241" i="2"/>
  <c r="M241" i="2" s="1"/>
  <c r="E193" i="2"/>
  <c r="M193" i="2" s="1"/>
  <c r="E169" i="2"/>
  <c r="M169" i="2" s="1"/>
  <c r="E113" i="2"/>
  <c r="M113" i="2" s="1"/>
  <c r="E81" i="2"/>
  <c r="M81" i="2" s="1"/>
  <c r="E49" i="2"/>
  <c r="M49" i="2" s="1"/>
  <c r="E25" i="2"/>
  <c r="M25" i="2" s="1"/>
  <c r="E1000" i="2"/>
  <c r="M1000" i="2" s="1"/>
  <c r="E928" i="2"/>
  <c r="E904" i="2"/>
  <c r="M904" i="2" s="1"/>
  <c r="E864" i="2"/>
  <c r="E816" i="2"/>
  <c r="M816" i="2" s="1"/>
  <c r="E784" i="2"/>
  <c r="M784" i="2" s="1"/>
  <c r="E752" i="2"/>
  <c r="M752" i="2" s="1"/>
  <c r="E720" i="2"/>
  <c r="M720" i="2" s="1"/>
  <c r="E696" i="2"/>
  <c r="M696" i="2" s="1"/>
  <c r="E672" i="2"/>
  <c r="E640" i="2"/>
  <c r="M640" i="2" s="1"/>
  <c r="E616" i="2"/>
  <c r="E592" i="2"/>
  <c r="M592" i="2" s="1"/>
  <c r="E576" i="2"/>
  <c r="M576" i="2" s="1"/>
  <c r="E552" i="2"/>
  <c r="M552" i="2" s="1"/>
  <c r="E536" i="2"/>
  <c r="E528" i="2"/>
  <c r="E520" i="2"/>
  <c r="M520" i="2" s="1"/>
  <c r="E512" i="2"/>
  <c r="M512" i="2" s="1"/>
  <c r="E504" i="2"/>
  <c r="M504" i="2" s="1"/>
  <c r="E496" i="2"/>
  <c r="M496" i="2" s="1"/>
  <c r="E488" i="2"/>
  <c r="E480" i="2"/>
  <c r="M480" i="2" s="1"/>
  <c r="E472" i="2"/>
  <c r="M472" i="2" s="1"/>
  <c r="E464" i="2"/>
  <c r="M464" i="2" s="1"/>
  <c r="E456" i="2"/>
  <c r="M456" i="2" s="1"/>
  <c r="E448" i="2"/>
  <c r="M448" i="2" s="1"/>
  <c r="E440" i="2"/>
  <c r="M440" i="2" s="1"/>
  <c r="E432" i="2"/>
  <c r="M432" i="2" s="1"/>
  <c r="E424" i="2"/>
  <c r="E416" i="2"/>
  <c r="E408" i="2"/>
  <c r="M408" i="2" s="1"/>
  <c r="E400" i="2"/>
  <c r="M400" i="2" s="1"/>
  <c r="E392" i="2"/>
  <c r="E384" i="2"/>
  <c r="M384" i="2" s="1"/>
  <c r="E376" i="2"/>
  <c r="M376" i="2" s="1"/>
  <c r="E368" i="2"/>
  <c r="M368" i="2" s="1"/>
  <c r="E360" i="2"/>
  <c r="M360" i="2" s="1"/>
  <c r="E1015" i="2"/>
  <c r="M1015" i="2" s="1"/>
  <c r="E1007" i="2"/>
  <c r="M1007" i="2" s="1"/>
  <c r="E999" i="2"/>
  <c r="E991" i="2"/>
  <c r="E983" i="2"/>
  <c r="M983" i="2" s="1"/>
  <c r="E975" i="2"/>
  <c r="M975" i="2" s="1"/>
  <c r="E967" i="2"/>
  <c r="M967" i="2" s="1"/>
  <c r="E959" i="2"/>
  <c r="M959" i="2" s="1"/>
  <c r="E951" i="2"/>
  <c r="M951" i="2" s="1"/>
  <c r="E943" i="2"/>
  <c r="M943" i="2" s="1"/>
  <c r="E935" i="2"/>
  <c r="E927" i="2"/>
  <c r="E919" i="2"/>
  <c r="M919" i="2" s="1"/>
  <c r="E911" i="2"/>
  <c r="M911" i="2" s="1"/>
  <c r="E903" i="2"/>
  <c r="M903" i="2" s="1"/>
  <c r="E895" i="2"/>
  <c r="M895" i="2" s="1"/>
  <c r="E887" i="2"/>
  <c r="M887" i="2" s="1"/>
  <c r="E879" i="2"/>
  <c r="M879" i="2" s="1"/>
  <c r="E863" i="2"/>
  <c r="E855" i="2"/>
  <c r="M855" i="2" s="1"/>
  <c r="E847" i="2"/>
  <c r="M847" i="2" s="1"/>
  <c r="E839" i="2"/>
  <c r="M839" i="2" s="1"/>
  <c r="E831" i="2"/>
  <c r="M831" i="2" s="1"/>
  <c r="E823" i="2"/>
  <c r="M823" i="2" s="1"/>
  <c r="E815" i="2"/>
  <c r="M815" i="2" s="1"/>
  <c r="E807" i="2"/>
  <c r="E799" i="2"/>
  <c r="M799" i="2" s="1"/>
  <c r="E791" i="2"/>
  <c r="M791" i="2" s="1"/>
  <c r="E783" i="2"/>
  <c r="M783" i="2" s="1"/>
  <c r="E775" i="2"/>
  <c r="M775" i="2" s="1"/>
  <c r="E767" i="2"/>
  <c r="M767" i="2" s="1"/>
  <c r="E759" i="2"/>
  <c r="M759" i="2" s="1"/>
  <c r="E751" i="2"/>
  <c r="M751" i="2" s="1"/>
  <c r="E743" i="2"/>
  <c r="M743" i="2" s="1"/>
  <c r="E735" i="2"/>
  <c r="M735" i="2" s="1"/>
  <c r="E727" i="2"/>
  <c r="M727" i="2" s="1"/>
  <c r="E719" i="2"/>
  <c r="M719" i="2" s="1"/>
  <c r="E711" i="2"/>
  <c r="M711" i="2" s="1"/>
  <c r="E703" i="2"/>
  <c r="M703" i="2" s="1"/>
  <c r="E695" i="2"/>
  <c r="M695" i="2" s="1"/>
  <c r="E687" i="2"/>
  <c r="M687" i="2" s="1"/>
  <c r="E679" i="2"/>
  <c r="M679" i="2" s="1"/>
  <c r="E671" i="2"/>
  <c r="E663" i="2"/>
  <c r="M663" i="2" s="1"/>
  <c r="E655" i="2"/>
  <c r="M655" i="2" s="1"/>
  <c r="E647" i="2"/>
  <c r="E639" i="2"/>
  <c r="E631" i="2"/>
  <c r="M631" i="2" s="1"/>
  <c r="E623" i="2"/>
  <c r="M623" i="2" s="1"/>
  <c r="E615" i="2"/>
  <c r="M615" i="2" s="1"/>
  <c r="E607" i="2"/>
  <c r="M607" i="2" s="1"/>
  <c r="E599" i="2"/>
  <c r="E591" i="2"/>
  <c r="E583" i="2"/>
  <c r="E575" i="2"/>
  <c r="M575" i="2" s="1"/>
  <c r="E567" i="2"/>
  <c r="M567" i="2" s="1"/>
  <c r="E559" i="2"/>
  <c r="M559" i="2" s="1"/>
  <c r="E551" i="2"/>
  <c r="M551" i="2" s="1"/>
  <c r="E543" i="2"/>
  <c r="M543" i="2" s="1"/>
  <c r="E535" i="2"/>
  <c r="M535" i="2" s="1"/>
  <c r="E527" i="2"/>
  <c r="M527" i="2" s="1"/>
  <c r="E519" i="2"/>
  <c r="E511" i="2"/>
  <c r="E503" i="2"/>
  <c r="M503" i="2" s="1"/>
  <c r="E495" i="2"/>
  <c r="M495" i="2" s="1"/>
  <c r="E487" i="2"/>
  <c r="M487" i="2" s="1"/>
  <c r="E479" i="2"/>
  <c r="M479" i="2" s="1"/>
  <c r="E471" i="2"/>
  <c r="M471" i="2" s="1"/>
  <c r="E463" i="2"/>
  <c r="M463" i="2" s="1"/>
  <c r="E455" i="2"/>
  <c r="E447" i="2"/>
  <c r="M447" i="2" s="1"/>
  <c r="E439" i="2"/>
  <c r="E431" i="2"/>
  <c r="M431" i="2" s="1"/>
  <c r="E423" i="2"/>
  <c r="M423" i="2" s="1"/>
  <c r="E415" i="2"/>
  <c r="E407" i="2"/>
  <c r="M407" i="2" s="1"/>
  <c r="E399" i="2"/>
  <c r="M399" i="2" s="1"/>
  <c r="E391" i="2"/>
  <c r="E383" i="2"/>
  <c r="M383" i="2" s="1"/>
  <c r="E375" i="2"/>
  <c r="M375" i="2" s="1"/>
  <c r="E367" i="2"/>
  <c r="M367" i="2" s="1"/>
  <c r="E359" i="2"/>
  <c r="M359" i="2" s="1"/>
  <c r="E351" i="2"/>
  <c r="M351" i="2" s="1"/>
  <c r="E343" i="2"/>
  <c r="E335" i="2"/>
  <c r="E327" i="2"/>
  <c r="E319" i="2"/>
  <c r="M319" i="2" s="1"/>
  <c r="E311" i="2"/>
  <c r="M311" i="2" s="1"/>
  <c r="E303" i="2"/>
  <c r="M303" i="2" s="1"/>
  <c r="E295" i="2"/>
  <c r="M295" i="2" s="1"/>
  <c r="E287" i="2"/>
  <c r="M287" i="2" s="1"/>
  <c r="E279" i="2"/>
  <c r="M279" i="2" s="1"/>
  <c r="E271" i="2"/>
  <c r="E263" i="2"/>
  <c r="E255" i="2"/>
  <c r="E247" i="2"/>
  <c r="M247" i="2" s="1"/>
  <c r="E239" i="2"/>
  <c r="M239" i="2" s="1"/>
  <c r="E231" i="2"/>
  <c r="M231" i="2" s="1"/>
  <c r="E223" i="2"/>
  <c r="M223" i="2" s="1"/>
  <c r="E215" i="2"/>
  <c r="M215" i="2" s="1"/>
  <c r="E207" i="2"/>
  <c r="E199" i="2"/>
  <c r="M199" i="2" s="1"/>
  <c r="E191" i="2"/>
  <c r="M191" i="2" s="1"/>
  <c r="E183" i="2"/>
  <c r="E175" i="2"/>
  <c r="M175" i="2" s="1"/>
  <c r="E167" i="2"/>
  <c r="M167" i="2" s="1"/>
  <c r="E159" i="2"/>
  <c r="E151" i="2"/>
  <c r="M151" i="2" s="1"/>
  <c r="E143" i="2"/>
  <c r="E135" i="2"/>
  <c r="M135" i="2" s="1"/>
  <c r="E127" i="2"/>
  <c r="M127" i="2" s="1"/>
  <c r="E119" i="2"/>
  <c r="M119" i="2" s="1"/>
  <c r="E111" i="2"/>
  <c r="M111" i="2" s="1"/>
  <c r="E103" i="2"/>
  <c r="M103" i="2" s="1"/>
  <c r="E95" i="2"/>
  <c r="M95" i="2" s="1"/>
  <c r="E87" i="2"/>
  <c r="E79" i="2"/>
  <c r="E71" i="2"/>
  <c r="M71" i="2" s="1"/>
  <c r="E63" i="2"/>
  <c r="M63" i="2" s="1"/>
  <c r="E55" i="2"/>
  <c r="M55" i="2" s="1"/>
  <c r="E47" i="2"/>
  <c r="M47" i="2" s="1"/>
  <c r="E39" i="2"/>
  <c r="M39" i="2" s="1"/>
  <c r="E31" i="2"/>
  <c r="M31" i="2" s="1"/>
  <c r="E23" i="2"/>
  <c r="M23" i="2" s="1"/>
  <c r="E15" i="2"/>
  <c r="F162" i="2"/>
  <c r="N162" i="2" s="1"/>
  <c r="F362" i="2"/>
  <c r="N362" i="2" s="1"/>
  <c r="F114" i="2"/>
  <c r="N114" i="2" s="1"/>
  <c r="F186" i="2"/>
  <c r="N186" i="2" s="1"/>
  <c r="F188" i="2"/>
  <c r="N188" i="2" s="1"/>
  <c r="F700" i="2"/>
  <c r="N700" i="2" s="1"/>
  <c r="F500" i="2"/>
  <c r="N500" i="2" s="1"/>
  <c r="F10" i="2"/>
  <c r="N10" i="2" s="1"/>
  <c r="E513" i="2"/>
  <c r="M513" i="2" s="1"/>
  <c r="E481" i="2"/>
  <c r="M481" i="2" s="1"/>
  <c r="E457" i="2"/>
  <c r="M457" i="2" s="1"/>
  <c r="E401" i="2"/>
  <c r="M401" i="2" s="1"/>
  <c r="E369" i="2"/>
  <c r="M369" i="2" s="1"/>
  <c r="E329" i="2"/>
  <c r="M329" i="2" s="1"/>
  <c r="E289" i="2"/>
  <c r="M289" i="2" s="1"/>
  <c r="E249" i="2"/>
  <c r="M249" i="2" s="1"/>
  <c r="E217" i="2"/>
  <c r="E177" i="2"/>
  <c r="M177" i="2" s="1"/>
  <c r="E129" i="2"/>
  <c r="M129" i="2" s="1"/>
  <c r="E89" i="2"/>
  <c r="E41" i="2"/>
  <c r="M41" i="2" s="1"/>
  <c r="E1008" i="2"/>
  <c r="M1008" i="2" s="1"/>
  <c r="E968" i="2"/>
  <c r="M968" i="2" s="1"/>
  <c r="E944" i="2"/>
  <c r="M944" i="2" s="1"/>
  <c r="E896" i="2"/>
  <c r="M896" i="2" s="1"/>
  <c r="E856" i="2"/>
  <c r="M856" i="2" s="1"/>
  <c r="E824" i="2"/>
  <c r="M824" i="2" s="1"/>
  <c r="E792" i="2"/>
  <c r="M792" i="2" s="1"/>
  <c r="E760" i="2"/>
  <c r="M760" i="2" s="1"/>
  <c r="E728" i="2"/>
  <c r="E704" i="2"/>
  <c r="M704" i="2" s="1"/>
  <c r="E664" i="2"/>
  <c r="M664" i="2" s="1"/>
  <c r="E600" i="2"/>
  <c r="M600" i="2" s="1"/>
  <c r="E560" i="2"/>
  <c r="M560" i="2" s="1"/>
  <c r="E1014" i="2"/>
  <c r="M1014" i="2" s="1"/>
  <c r="E998" i="2"/>
  <c r="M998" i="2" s="1"/>
  <c r="E982" i="2"/>
  <c r="M982" i="2" s="1"/>
  <c r="E966" i="2"/>
  <c r="M966" i="2" s="1"/>
  <c r="E950" i="2"/>
  <c r="M950" i="2" s="1"/>
  <c r="E934" i="2"/>
  <c r="M934" i="2" s="1"/>
  <c r="E902" i="2"/>
  <c r="M902" i="2" s="1"/>
  <c r="E878" i="2"/>
  <c r="M878" i="2" s="1"/>
  <c r="E854" i="2"/>
  <c r="M854" i="2" s="1"/>
  <c r="E830" i="2"/>
  <c r="E806" i="2"/>
  <c r="M806" i="2" s="1"/>
  <c r="E782" i="2"/>
  <c r="E750" i="2"/>
  <c r="M750" i="2" s="1"/>
  <c r="E734" i="2"/>
  <c r="M734" i="2" s="1"/>
  <c r="E710" i="2"/>
  <c r="M710" i="2" s="1"/>
  <c r="E686" i="2"/>
  <c r="M686" i="2" s="1"/>
  <c r="E670" i="2"/>
  <c r="M670" i="2" s="1"/>
  <c r="E654" i="2"/>
  <c r="E638" i="2"/>
  <c r="M638" i="2" s="1"/>
  <c r="E622" i="2"/>
  <c r="M622" i="2" s="1"/>
  <c r="E606" i="2"/>
  <c r="M606" i="2" s="1"/>
  <c r="E590" i="2"/>
  <c r="M590" i="2" s="1"/>
  <c r="E566" i="2"/>
  <c r="M566" i="2" s="1"/>
  <c r="E550" i="2"/>
  <c r="M550" i="2" s="1"/>
  <c r="E534" i="2"/>
  <c r="E518" i="2"/>
  <c r="M518" i="2" s="1"/>
  <c r="E502" i="2"/>
  <c r="M502" i="2" s="1"/>
  <c r="E486" i="2"/>
  <c r="M486" i="2" s="1"/>
  <c r="E470" i="2"/>
  <c r="M470" i="2" s="1"/>
  <c r="E374" i="2"/>
  <c r="M374" i="2" s="1"/>
  <c r="E366" i="2"/>
  <c r="M366" i="2" s="1"/>
  <c r="E358" i="2"/>
  <c r="M358" i="2" s="1"/>
  <c r="E350" i="2"/>
  <c r="M350" i="2" s="1"/>
  <c r="E342" i="2"/>
  <c r="M342" i="2" s="1"/>
  <c r="E334" i="2"/>
  <c r="M334" i="2" s="1"/>
  <c r="E326" i="2"/>
  <c r="M326" i="2" s="1"/>
  <c r="E318" i="2"/>
  <c r="M318" i="2" s="1"/>
  <c r="E310" i="2"/>
  <c r="M310" i="2" s="1"/>
  <c r="E302" i="2"/>
  <c r="E294" i="2"/>
  <c r="M294" i="2" s="1"/>
  <c r="E286" i="2"/>
  <c r="E278" i="2"/>
  <c r="M278" i="2" s="1"/>
  <c r="E270" i="2"/>
  <c r="M270" i="2" s="1"/>
  <c r="E262" i="2"/>
  <c r="M262" i="2" s="1"/>
  <c r="E254" i="2"/>
  <c r="M254" i="2" s="1"/>
  <c r="E246" i="2"/>
  <c r="M246" i="2" s="1"/>
  <c r="E238" i="2"/>
  <c r="M238" i="2" s="1"/>
  <c r="E230" i="2"/>
  <c r="E222" i="2"/>
  <c r="E214" i="2"/>
  <c r="M214" i="2" s="1"/>
  <c r="E206" i="2"/>
  <c r="M206" i="2" s="1"/>
  <c r="E198" i="2"/>
  <c r="M198" i="2" s="1"/>
  <c r="E190" i="2"/>
  <c r="M190" i="2" s="1"/>
  <c r="E182" i="2"/>
  <c r="M182" i="2" s="1"/>
  <c r="E174" i="2"/>
  <c r="M174" i="2" s="1"/>
  <c r="E166" i="2"/>
  <c r="E158" i="2"/>
  <c r="E150" i="2"/>
  <c r="M150" i="2" s="1"/>
  <c r="E142" i="2"/>
  <c r="M142" i="2" s="1"/>
  <c r="E134" i="2"/>
  <c r="M134" i="2" s="1"/>
  <c r="E126" i="2"/>
  <c r="M126" i="2" s="1"/>
  <c r="E118" i="2"/>
  <c r="M118" i="2" s="1"/>
  <c r="E110" i="2"/>
  <c r="M110" i="2" s="1"/>
  <c r="E102" i="2"/>
  <c r="E94" i="2"/>
  <c r="E86" i="2"/>
  <c r="M86" i="2" s="1"/>
  <c r="E78" i="2"/>
  <c r="M78" i="2" s="1"/>
  <c r="E70" i="2"/>
  <c r="M70" i="2" s="1"/>
  <c r="E62" i="2"/>
  <c r="M62" i="2" s="1"/>
  <c r="E54" i="2"/>
  <c r="M54" i="2" s="1"/>
  <c r="E46" i="2"/>
  <c r="M46" i="2" s="1"/>
  <c r="E38" i="2"/>
  <c r="E30" i="2"/>
  <c r="E22" i="2"/>
  <c r="M22" i="2" s="1"/>
  <c r="E14" i="2"/>
  <c r="M14" i="2" s="1"/>
  <c r="E6" i="2"/>
  <c r="M6" i="2" s="1"/>
  <c r="F226" i="2"/>
  <c r="N226" i="2" s="1"/>
  <c r="F74" i="2"/>
  <c r="N74" i="2" s="1"/>
  <c r="F250" i="2"/>
  <c r="N250" i="2" s="1"/>
  <c r="F330" i="2"/>
  <c r="N330" i="2" s="1"/>
  <c r="F338" i="2"/>
  <c r="N338" i="2" s="1"/>
  <c r="F252" i="2"/>
  <c r="N252" i="2" s="1"/>
  <c r="F764" i="2"/>
  <c r="N764" i="2" s="1"/>
  <c r="E926" i="2"/>
  <c r="M926" i="2" s="1"/>
  <c r="E894" i="2"/>
  <c r="M894" i="2" s="1"/>
  <c r="E870" i="2"/>
  <c r="M870" i="2" s="1"/>
  <c r="E846" i="2"/>
  <c r="M846" i="2" s="1"/>
  <c r="E822" i="2"/>
  <c r="M822" i="2" s="1"/>
  <c r="E798" i="2"/>
  <c r="M798" i="2" s="1"/>
  <c r="E774" i="2"/>
  <c r="M774" i="2" s="1"/>
  <c r="E758" i="2"/>
  <c r="M758" i="2" s="1"/>
  <c r="E726" i="2"/>
  <c r="M726" i="2" s="1"/>
  <c r="E702" i="2"/>
  <c r="M702" i="2" s="1"/>
  <c r="E509" i="2"/>
  <c r="M509" i="2" s="1"/>
  <c r="E309" i="2"/>
  <c r="M309" i="2" s="1"/>
  <c r="E301" i="2"/>
  <c r="M301" i="2" s="1"/>
  <c r="E293" i="2"/>
  <c r="E285" i="2"/>
  <c r="E277" i="2"/>
  <c r="M277" i="2" s="1"/>
  <c r="E269" i="2"/>
  <c r="M269" i="2" s="1"/>
  <c r="E261" i="2"/>
  <c r="M261" i="2" s="1"/>
  <c r="E253" i="2"/>
  <c r="M253" i="2" s="1"/>
  <c r="E245" i="2"/>
  <c r="M245" i="2" s="1"/>
  <c r="E237" i="2"/>
  <c r="M237" i="2" s="1"/>
  <c r="E229" i="2"/>
  <c r="M229" i="2" s="1"/>
  <c r="E221" i="2"/>
  <c r="E213" i="2"/>
  <c r="M213" i="2" s="1"/>
  <c r="E205" i="2"/>
  <c r="M205" i="2" s="1"/>
  <c r="E197" i="2"/>
  <c r="M197" i="2" s="1"/>
  <c r="E189" i="2"/>
  <c r="M189" i="2" s="1"/>
  <c r="E181" i="2"/>
  <c r="M181" i="2" s="1"/>
  <c r="E173" i="2"/>
  <c r="M173" i="2" s="1"/>
  <c r="E165" i="2"/>
  <c r="E157" i="2"/>
  <c r="E149" i="2"/>
  <c r="M149" i="2" s="1"/>
  <c r="E141" i="2"/>
  <c r="M141" i="2" s="1"/>
  <c r="E133" i="2"/>
  <c r="M133" i="2" s="1"/>
  <c r="E125" i="2"/>
  <c r="M125" i="2" s="1"/>
  <c r="E117" i="2"/>
  <c r="M117" i="2" s="1"/>
  <c r="E109" i="2"/>
  <c r="M109" i="2" s="1"/>
  <c r="E101" i="2"/>
  <c r="E93" i="2"/>
  <c r="E85" i="2"/>
  <c r="M85" i="2" s="1"/>
  <c r="E77" i="2"/>
  <c r="M77" i="2" s="1"/>
  <c r="E69" i="2"/>
  <c r="M69" i="2" s="1"/>
  <c r="E61" i="2"/>
  <c r="M61" i="2" s="1"/>
  <c r="E53" i="2"/>
  <c r="M53" i="2" s="1"/>
  <c r="E45" i="2"/>
  <c r="M45" i="2" s="1"/>
  <c r="E37" i="2"/>
  <c r="E29" i="2"/>
  <c r="E21" i="2"/>
  <c r="M21" i="2" s="1"/>
  <c r="E13" i="2"/>
  <c r="M13" i="2" s="1"/>
  <c r="E5" i="2"/>
  <c r="M5" i="2" s="1"/>
  <c r="F242" i="2"/>
  <c r="N242" i="2" s="1"/>
  <c r="F314" i="2"/>
  <c r="N314" i="2" s="1"/>
  <c r="F828" i="2"/>
  <c r="N828" i="2" s="1"/>
  <c r="F628" i="2"/>
  <c r="N628" i="2" s="1"/>
  <c r="E577" i="2"/>
  <c r="M577" i="2" s="1"/>
  <c r="E553" i="2"/>
  <c r="M553" i="2" s="1"/>
  <c r="E521" i="2"/>
  <c r="M521" i="2" s="1"/>
  <c r="E441" i="2"/>
  <c r="M441" i="2" s="1"/>
  <c r="E417" i="2"/>
  <c r="M417" i="2" s="1"/>
  <c r="E377" i="2"/>
  <c r="M377" i="2" s="1"/>
  <c r="E337" i="2"/>
  <c r="M337" i="2" s="1"/>
  <c r="E305" i="2"/>
  <c r="M305" i="2" s="1"/>
  <c r="E265" i="2"/>
  <c r="M265" i="2" s="1"/>
  <c r="E225" i="2"/>
  <c r="E201" i="2"/>
  <c r="M201" i="2" s="1"/>
  <c r="E153" i="2"/>
  <c r="M153" i="2" s="1"/>
  <c r="E121" i="2"/>
  <c r="M121" i="2" s="1"/>
  <c r="E105" i="2"/>
  <c r="M105" i="2" s="1"/>
  <c r="E65" i="2"/>
  <c r="M65" i="2" s="1"/>
  <c r="E33" i="2"/>
  <c r="M33" i="2" s="1"/>
  <c r="E984" i="2"/>
  <c r="E952" i="2"/>
  <c r="M952" i="2" s="1"/>
  <c r="E920" i="2"/>
  <c r="M920" i="2" s="1"/>
  <c r="E872" i="2"/>
  <c r="M872" i="2" s="1"/>
  <c r="E832" i="2"/>
  <c r="M832" i="2" s="1"/>
  <c r="E808" i="2"/>
  <c r="M808" i="2" s="1"/>
  <c r="E768" i="2"/>
  <c r="M768" i="2" s="1"/>
  <c r="E744" i="2"/>
  <c r="M744" i="2" s="1"/>
  <c r="E712" i="2"/>
  <c r="M712" i="2" s="1"/>
  <c r="E680" i="2"/>
  <c r="M680" i="2" s="1"/>
  <c r="E648" i="2"/>
  <c r="M648" i="2" s="1"/>
  <c r="E632" i="2"/>
  <c r="M632" i="2" s="1"/>
  <c r="E608" i="2"/>
  <c r="M608" i="2" s="1"/>
  <c r="E584" i="2"/>
  <c r="M584" i="2" s="1"/>
  <c r="E544" i="2"/>
  <c r="M544" i="2" s="1"/>
  <c r="E1006" i="2"/>
  <c r="M1006" i="2" s="1"/>
  <c r="E990" i="2"/>
  <c r="M990" i="2" s="1"/>
  <c r="E974" i="2"/>
  <c r="M974" i="2" s="1"/>
  <c r="E958" i="2"/>
  <c r="M958" i="2" s="1"/>
  <c r="E942" i="2"/>
  <c r="M942" i="2" s="1"/>
  <c r="E918" i="2"/>
  <c r="M918" i="2" s="1"/>
  <c r="E910" i="2"/>
  <c r="M910" i="2" s="1"/>
  <c r="E886" i="2"/>
  <c r="M886" i="2" s="1"/>
  <c r="E862" i="2"/>
  <c r="M862" i="2" s="1"/>
  <c r="E838" i="2"/>
  <c r="M838" i="2" s="1"/>
  <c r="E814" i="2"/>
  <c r="M814" i="2" s="1"/>
  <c r="E790" i="2"/>
  <c r="M790" i="2" s="1"/>
  <c r="E766" i="2"/>
  <c r="M766" i="2" s="1"/>
  <c r="E742" i="2"/>
  <c r="M742" i="2" s="1"/>
  <c r="E718" i="2"/>
  <c r="M718" i="2" s="1"/>
  <c r="E694" i="2"/>
  <c r="M694" i="2" s="1"/>
  <c r="E678" i="2"/>
  <c r="M678" i="2" s="1"/>
  <c r="E662" i="2"/>
  <c r="E646" i="2"/>
  <c r="M646" i="2" s="1"/>
  <c r="E630" i="2"/>
  <c r="M630" i="2" s="1"/>
  <c r="E614" i="2"/>
  <c r="M614" i="2" s="1"/>
  <c r="E598" i="2"/>
  <c r="M598" i="2" s="1"/>
  <c r="E582" i="2"/>
  <c r="M582" i="2" s="1"/>
  <c r="E574" i="2"/>
  <c r="M574" i="2" s="1"/>
  <c r="E558" i="2"/>
  <c r="M558" i="2" s="1"/>
  <c r="E542" i="2"/>
  <c r="E526" i="2"/>
  <c r="M526" i="2" s="1"/>
  <c r="E510" i="2"/>
  <c r="M510" i="2" s="1"/>
  <c r="E494" i="2"/>
  <c r="M494" i="2" s="1"/>
  <c r="E478" i="2"/>
  <c r="M478" i="2" s="1"/>
  <c r="E462" i="2"/>
  <c r="M462" i="2" s="1"/>
  <c r="E454" i="2"/>
  <c r="E446" i="2"/>
  <c r="E438" i="2"/>
  <c r="M438" i="2" s="1"/>
  <c r="E430" i="2"/>
  <c r="M430" i="2" s="1"/>
  <c r="E422" i="2"/>
  <c r="M422" i="2" s="1"/>
  <c r="E414" i="2"/>
  <c r="M414" i="2" s="1"/>
  <c r="E406" i="2"/>
  <c r="M406" i="2" s="1"/>
  <c r="E398" i="2"/>
  <c r="M398" i="2" s="1"/>
  <c r="E390" i="2"/>
  <c r="M390" i="2" s="1"/>
  <c r="E382" i="2"/>
  <c r="M382" i="2" s="1"/>
  <c r="E1013" i="2"/>
  <c r="M1013" i="2" s="1"/>
  <c r="E1005" i="2"/>
  <c r="M1005" i="2" s="1"/>
  <c r="E997" i="2"/>
  <c r="M997" i="2" s="1"/>
  <c r="E989" i="2"/>
  <c r="M989" i="2" s="1"/>
  <c r="E981" i="2"/>
  <c r="M981" i="2" s="1"/>
  <c r="E973" i="2"/>
  <c r="M973" i="2" s="1"/>
  <c r="E965" i="2"/>
  <c r="M965" i="2" s="1"/>
  <c r="E957" i="2"/>
  <c r="M957" i="2" s="1"/>
  <c r="E949" i="2"/>
  <c r="M949" i="2" s="1"/>
  <c r="E941" i="2"/>
  <c r="E933" i="2"/>
  <c r="E925" i="2"/>
  <c r="M925" i="2" s="1"/>
  <c r="E917" i="2"/>
  <c r="M917" i="2" s="1"/>
  <c r="E909" i="2"/>
  <c r="E901" i="2"/>
  <c r="M901" i="2" s="1"/>
  <c r="E893" i="2"/>
  <c r="M893" i="2" s="1"/>
  <c r="E885" i="2"/>
  <c r="M885" i="2" s="1"/>
  <c r="E877" i="2"/>
  <c r="M877" i="2" s="1"/>
  <c r="E869" i="2"/>
  <c r="M869" i="2" s="1"/>
  <c r="E861" i="2"/>
  <c r="M861" i="2" s="1"/>
  <c r="E853" i="2"/>
  <c r="M853" i="2" s="1"/>
  <c r="E845" i="2"/>
  <c r="M845" i="2" s="1"/>
  <c r="E837" i="2"/>
  <c r="M837" i="2" s="1"/>
  <c r="E829" i="2"/>
  <c r="M829" i="2" s="1"/>
  <c r="E821" i="2"/>
  <c r="M821" i="2" s="1"/>
  <c r="E813" i="2"/>
  <c r="E805" i="2"/>
  <c r="M805" i="2" s="1"/>
  <c r="E797" i="2"/>
  <c r="M797" i="2" s="1"/>
  <c r="E789" i="2"/>
  <c r="M789" i="2" s="1"/>
  <c r="E781" i="2"/>
  <c r="M781" i="2" s="1"/>
  <c r="E773" i="2"/>
  <c r="M773" i="2" s="1"/>
  <c r="E765" i="2"/>
  <c r="M765" i="2" s="1"/>
  <c r="E757" i="2"/>
  <c r="M757" i="2" s="1"/>
  <c r="E749" i="2"/>
  <c r="E741" i="2"/>
  <c r="E733" i="2"/>
  <c r="E725" i="2"/>
  <c r="M725" i="2" s="1"/>
  <c r="E717" i="2"/>
  <c r="M717" i="2" s="1"/>
  <c r="E709" i="2"/>
  <c r="E701" i="2"/>
  <c r="M701" i="2" s="1"/>
  <c r="E693" i="2"/>
  <c r="M693" i="2" s="1"/>
  <c r="E685" i="2"/>
  <c r="M685" i="2" s="1"/>
  <c r="E677" i="2"/>
  <c r="M677" i="2" s="1"/>
  <c r="E669" i="2"/>
  <c r="E661" i="2"/>
  <c r="E653" i="2"/>
  <c r="M653" i="2" s="1"/>
  <c r="E645" i="2"/>
  <c r="M645" i="2" s="1"/>
  <c r="E637" i="2"/>
  <c r="M637" i="2" s="1"/>
  <c r="E629" i="2"/>
  <c r="M629" i="2" s="1"/>
  <c r="E621" i="2"/>
  <c r="M621" i="2" s="1"/>
  <c r="E613" i="2"/>
  <c r="M613" i="2" s="1"/>
  <c r="E605" i="2"/>
  <c r="E597" i="2"/>
  <c r="E589" i="2"/>
  <c r="M589" i="2" s="1"/>
  <c r="E581" i="2"/>
  <c r="M581" i="2" s="1"/>
  <c r="E573" i="2"/>
  <c r="M573" i="2" s="1"/>
  <c r="E565" i="2"/>
  <c r="M565" i="2" s="1"/>
  <c r="E557" i="2"/>
  <c r="M557" i="2" s="1"/>
  <c r="E549" i="2"/>
  <c r="M549" i="2" s="1"/>
  <c r="E541" i="2"/>
  <c r="E533" i="2"/>
  <c r="E525" i="2"/>
  <c r="M525" i="2" s="1"/>
  <c r="E517" i="2"/>
  <c r="M517" i="2" s="1"/>
  <c r="E501" i="2"/>
  <c r="M501" i="2" s="1"/>
  <c r="E493" i="2"/>
  <c r="M493" i="2" s="1"/>
  <c r="E485" i="2"/>
  <c r="M485" i="2" s="1"/>
  <c r="E477" i="2"/>
  <c r="E469" i="2"/>
  <c r="E461" i="2"/>
  <c r="M461" i="2" s="1"/>
  <c r="E453" i="2"/>
  <c r="M453" i="2" s="1"/>
  <c r="E445" i="2"/>
  <c r="M445" i="2" s="1"/>
  <c r="E437" i="2"/>
  <c r="M437" i="2" s="1"/>
  <c r="E429" i="2"/>
  <c r="M429" i="2" s="1"/>
  <c r="E421" i="2"/>
  <c r="M421" i="2" s="1"/>
  <c r="E413" i="2"/>
  <c r="E405" i="2"/>
  <c r="E397" i="2"/>
  <c r="M397" i="2" s="1"/>
  <c r="E389" i="2"/>
  <c r="M389" i="2" s="1"/>
  <c r="E381" i="2"/>
  <c r="M381" i="2" s="1"/>
  <c r="E373" i="2"/>
  <c r="M373" i="2" s="1"/>
  <c r="E365" i="2"/>
  <c r="M365" i="2" s="1"/>
  <c r="E357" i="2"/>
  <c r="M357" i="2" s="1"/>
  <c r="E349" i="2"/>
  <c r="E341" i="2"/>
  <c r="M341" i="2" s="1"/>
  <c r="E333" i="2"/>
  <c r="M333" i="2" s="1"/>
  <c r="E325" i="2"/>
  <c r="M325" i="2" s="1"/>
  <c r="E317" i="2"/>
  <c r="M317" i="2" s="1"/>
  <c r="E1012" i="2"/>
  <c r="E1004" i="2"/>
  <c r="M1004" i="2" s="1"/>
  <c r="E996" i="2"/>
  <c r="M996" i="2" s="1"/>
  <c r="E988" i="2"/>
  <c r="M988" i="2" s="1"/>
  <c r="E980" i="2"/>
  <c r="M980" i="2" s="1"/>
  <c r="E972" i="2"/>
  <c r="M972" i="2" s="1"/>
  <c r="E964" i="2"/>
  <c r="M964" i="2" s="1"/>
  <c r="E948" i="2"/>
  <c r="M948" i="2" s="1"/>
  <c r="E940" i="2"/>
  <c r="M940" i="2" s="1"/>
  <c r="E932" i="2"/>
  <c r="M932" i="2" s="1"/>
  <c r="E924" i="2"/>
  <c r="M924" i="2" s="1"/>
  <c r="E916" i="2"/>
  <c r="M916" i="2" s="1"/>
  <c r="E908" i="2"/>
  <c r="M908" i="2" s="1"/>
  <c r="E900" i="2"/>
  <c r="E876" i="2"/>
  <c r="M876" i="2" s="1"/>
  <c r="E868" i="2"/>
  <c r="M868" i="2" s="1"/>
  <c r="E860" i="2"/>
  <c r="M860" i="2" s="1"/>
  <c r="E852" i="2"/>
  <c r="E844" i="2"/>
  <c r="E836" i="2"/>
  <c r="M836" i="2" s="1"/>
  <c r="E812" i="2"/>
  <c r="M812" i="2" s="1"/>
  <c r="E804" i="2"/>
  <c r="E796" i="2"/>
  <c r="E788" i="2"/>
  <c r="M788" i="2" s="1"/>
  <c r="E780" i="2"/>
  <c r="M780" i="2" s="1"/>
  <c r="E772" i="2"/>
  <c r="M772" i="2" s="1"/>
  <c r="E748" i="2"/>
  <c r="E740" i="2"/>
  <c r="M740" i="2" s="1"/>
  <c r="E732" i="2"/>
  <c r="M732" i="2" s="1"/>
  <c r="E724" i="2"/>
  <c r="M724" i="2" s="1"/>
  <c r="E716" i="2"/>
  <c r="M716" i="2" s="1"/>
  <c r="E708" i="2"/>
  <c r="M708" i="2" s="1"/>
  <c r="E684" i="2"/>
  <c r="M684" i="2" s="1"/>
  <c r="E676" i="2"/>
  <c r="M676" i="2" s="1"/>
  <c r="E668" i="2"/>
  <c r="M668" i="2" s="1"/>
  <c r="E660" i="2"/>
  <c r="M660" i="2" s="1"/>
  <c r="E652" i="2"/>
  <c r="M652" i="2" s="1"/>
  <c r="E644" i="2"/>
  <c r="E620" i="2"/>
  <c r="M620" i="2" s="1"/>
  <c r="E612" i="2"/>
  <c r="M612" i="2" s="1"/>
  <c r="E604" i="2"/>
  <c r="M604" i="2" s="1"/>
  <c r="E596" i="2"/>
  <c r="E588" i="2"/>
  <c r="E580" i="2"/>
  <c r="M580" i="2" s="1"/>
  <c r="E556" i="2"/>
  <c r="M556" i="2" s="1"/>
  <c r="E540" i="2"/>
  <c r="E532" i="2"/>
  <c r="M532" i="2" s="1"/>
  <c r="E524" i="2"/>
  <c r="M524" i="2" s="1"/>
  <c r="E516" i="2"/>
  <c r="M516" i="2" s="1"/>
  <c r="E492" i="2"/>
  <c r="E484" i="2"/>
  <c r="M484" i="2" s="1"/>
  <c r="E476" i="2"/>
  <c r="M476" i="2" s="1"/>
  <c r="E468" i="2"/>
  <c r="M468" i="2" s="1"/>
  <c r="E460" i="2"/>
  <c r="M460" i="2" s="1"/>
  <c r="E452" i="2"/>
  <c r="M452" i="2" s="1"/>
  <c r="E428" i="2"/>
  <c r="M428" i="2" s="1"/>
  <c r="E420" i="2"/>
  <c r="M420" i="2" s="1"/>
  <c r="E412" i="2"/>
  <c r="M412" i="2" s="1"/>
  <c r="E404" i="2"/>
  <c r="M404" i="2" s="1"/>
  <c r="E396" i="2"/>
  <c r="M396" i="2" s="1"/>
  <c r="E388" i="2"/>
  <c r="E364" i="2"/>
  <c r="M364" i="2" s="1"/>
  <c r="E356" i="2"/>
  <c r="M356" i="2" s="1"/>
  <c r="E348" i="2"/>
  <c r="M348" i="2" s="1"/>
  <c r="E340" i="2"/>
  <c r="E332" i="2"/>
  <c r="E324" i="2"/>
  <c r="M324" i="2" s="1"/>
  <c r="E300" i="2"/>
  <c r="M300" i="2" s="1"/>
  <c r="E292" i="2"/>
  <c r="E284" i="2"/>
  <c r="E276" i="2"/>
  <c r="M276" i="2" s="1"/>
  <c r="E268" i="2"/>
  <c r="M268" i="2" s="1"/>
  <c r="E260" i="2"/>
  <c r="M260" i="2" s="1"/>
  <c r="E236" i="2"/>
  <c r="E228" i="2"/>
  <c r="M228" i="2" s="1"/>
  <c r="E220" i="2"/>
  <c r="M220" i="2" s="1"/>
  <c r="E212" i="2"/>
  <c r="M212" i="2" s="1"/>
  <c r="E204" i="2"/>
  <c r="M204" i="2" s="1"/>
  <c r="E196" i="2"/>
  <c r="M196" i="2" s="1"/>
  <c r="E164" i="2"/>
  <c r="M164" i="2" s="1"/>
  <c r="E156" i="2"/>
  <c r="M156" i="2" s="1"/>
  <c r="E148" i="2"/>
  <c r="M148" i="2" s="1"/>
  <c r="E140" i="2"/>
  <c r="E132" i="2"/>
  <c r="E124" i="2"/>
  <c r="M124" i="2" s="1"/>
  <c r="E116" i="2"/>
  <c r="M116" i="2" s="1"/>
  <c r="E108" i="2"/>
  <c r="M108" i="2" s="1"/>
  <c r="E100" i="2"/>
  <c r="M100" i="2" s="1"/>
  <c r="E92" i="2"/>
  <c r="M92" i="2" s="1"/>
  <c r="E84" i="2"/>
  <c r="M84" i="2" s="1"/>
  <c r="E76" i="2"/>
  <c r="E68" i="2"/>
  <c r="E60" i="2"/>
  <c r="M60" i="2" s="1"/>
  <c r="E52" i="2"/>
  <c r="M52" i="2" s="1"/>
  <c r="E44" i="2"/>
  <c r="M44" i="2" s="1"/>
  <c r="E36" i="2"/>
  <c r="M36" i="2" s="1"/>
  <c r="E28" i="2"/>
  <c r="M28" i="2" s="1"/>
  <c r="E20" i="2"/>
  <c r="M20" i="2" s="1"/>
  <c r="E12" i="2"/>
  <c r="E4" i="2"/>
  <c r="F378" i="2"/>
  <c r="N378" i="2" s="1"/>
  <c r="F130" i="2"/>
  <c r="N130" i="2" s="1"/>
  <c r="F380" i="2"/>
  <c r="N380" i="2" s="1"/>
  <c r="F692" i="2"/>
  <c r="N692" i="2" s="1"/>
  <c r="E593" i="2"/>
  <c r="M593" i="2" s="1"/>
  <c r="E569" i="2"/>
  <c r="M569" i="2" s="1"/>
  <c r="E545" i="2"/>
  <c r="M545" i="2" s="1"/>
  <c r="E529" i="2"/>
  <c r="M529" i="2" s="1"/>
  <c r="E497" i="2"/>
  <c r="M497" i="2" s="1"/>
  <c r="E473" i="2"/>
  <c r="M473" i="2" s="1"/>
  <c r="E449" i="2"/>
  <c r="M449" i="2" s="1"/>
  <c r="E425" i="2"/>
  <c r="M425" i="2" s="1"/>
  <c r="E385" i="2"/>
  <c r="M385" i="2" s="1"/>
  <c r="E353" i="2"/>
  <c r="M353" i="2" s="1"/>
  <c r="E313" i="2"/>
  <c r="M313" i="2" s="1"/>
  <c r="E281" i="2"/>
  <c r="M281" i="2" s="1"/>
  <c r="E257" i="2"/>
  <c r="M257" i="2" s="1"/>
  <c r="E209" i="2"/>
  <c r="M209" i="2" s="1"/>
  <c r="E161" i="2"/>
  <c r="M161" i="2" s="1"/>
  <c r="E145" i="2"/>
  <c r="M145" i="2" s="1"/>
  <c r="E97" i="2"/>
  <c r="M97" i="2" s="1"/>
  <c r="E57" i="2"/>
  <c r="E17" i="2"/>
  <c r="M17" i="2" s="1"/>
  <c r="E1016" i="2"/>
  <c r="M1016" i="2" s="1"/>
  <c r="E992" i="2"/>
  <c r="M992" i="2" s="1"/>
  <c r="E960" i="2"/>
  <c r="M960" i="2" s="1"/>
  <c r="E936" i="2"/>
  <c r="M936" i="2" s="1"/>
  <c r="E912" i="2"/>
  <c r="M912" i="2" s="1"/>
  <c r="E880" i="2"/>
  <c r="M880" i="2" s="1"/>
  <c r="E848" i="2"/>
  <c r="M848" i="2" s="1"/>
  <c r="E800" i="2"/>
  <c r="M800" i="2" s="1"/>
  <c r="E2" i="2"/>
  <c r="M2" i="2" s="1"/>
  <c r="E1011" i="2"/>
  <c r="M1011" i="2" s="1"/>
  <c r="E1003" i="2"/>
  <c r="M1003" i="2" s="1"/>
  <c r="E995" i="2"/>
  <c r="M995" i="2" s="1"/>
  <c r="E987" i="2"/>
  <c r="M987" i="2" s="1"/>
  <c r="E979" i="2"/>
  <c r="M979" i="2" s="1"/>
  <c r="E971" i="2"/>
  <c r="M971" i="2" s="1"/>
  <c r="E963" i="2"/>
  <c r="E955" i="2"/>
  <c r="M955" i="2" s="1"/>
  <c r="E947" i="2"/>
  <c r="M947" i="2" s="1"/>
  <c r="E939" i="2"/>
  <c r="M939" i="2" s="1"/>
  <c r="E931" i="2"/>
  <c r="M931" i="2" s="1"/>
  <c r="E923" i="2"/>
  <c r="M923" i="2" s="1"/>
  <c r="E915" i="2"/>
  <c r="M915" i="2" s="1"/>
  <c r="E907" i="2"/>
  <c r="M907" i="2" s="1"/>
  <c r="E899" i="2"/>
  <c r="M899" i="2" s="1"/>
  <c r="E891" i="2"/>
  <c r="M891" i="2" s="1"/>
  <c r="E883" i="2"/>
  <c r="M883" i="2" s="1"/>
  <c r="E875" i="2"/>
  <c r="M875" i="2" s="1"/>
  <c r="E867" i="2"/>
  <c r="E859" i="2"/>
  <c r="E851" i="2"/>
  <c r="M851" i="2" s="1"/>
  <c r="E843" i="2"/>
  <c r="M843" i="2" s="1"/>
  <c r="E835" i="2"/>
  <c r="M835" i="2" s="1"/>
  <c r="E827" i="2"/>
  <c r="M827" i="2" s="1"/>
  <c r="E819" i="2"/>
  <c r="M819" i="2" s="1"/>
  <c r="E811" i="2"/>
  <c r="E803" i="2"/>
  <c r="M803" i="2" s="1"/>
  <c r="E795" i="2"/>
  <c r="M795" i="2" s="1"/>
  <c r="E787" i="2"/>
  <c r="M787" i="2" s="1"/>
  <c r="E779" i="2"/>
  <c r="M779" i="2" s="1"/>
  <c r="E771" i="2"/>
  <c r="M771" i="2" s="1"/>
  <c r="E763" i="2"/>
  <c r="M763" i="2" s="1"/>
  <c r="E755" i="2"/>
  <c r="M755" i="2" s="1"/>
  <c r="E747" i="2"/>
  <c r="M747" i="2" s="1"/>
  <c r="E739" i="2"/>
  <c r="M739" i="2" s="1"/>
  <c r="E731" i="2"/>
  <c r="M731" i="2" s="1"/>
  <c r="E723" i="2"/>
  <c r="M723" i="2" s="1"/>
  <c r="E715" i="2"/>
  <c r="M715" i="2" s="1"/>
  <c r="E707" i="2"/>
  <c r="M707" i="2" s="1"/>
  <c r="E699" i="2"/>
  <c r="M699" i="2" s="1"/>
  <c r="E691" i="2"/>
  <c r="M691" i="2" s="1"/>
  <c r="E683" i="2"/>
  <c r="M683" i="2" s="1"/>
  <c r="E675" i="2"/>
  <c r="M675" i="2" s="1"/>
  <c r="E667" i="2"/>
  <c r="M667" i="2" s="1"/>
  <c r="E659" i="2"/>
  <c r="M659" i="2" s="1"/>
  <c r="E651" i="2"/>
  <c r="M651" i="2" s="1"/>
  <c r="E643" i="2"/>
  <c r="M643" i="2" s="1"/>
  <c r="E635" i="2"/>
  <c r="M635" i="2" s="1"/>
  <c r="E627" i="2"/>
  <c r="M627" i="2" s="1"/>
  <c r="E619" i="2"/>
  <c r="M619" i="2" s="1"/>
  <c r="E611" i="2"/>
  <c r="E603" i="2"/>
  <c r="M603" i="2" s="1"/>
  <c r="E595" i="2"/>
  <c r="M595" i="2" s="1"/>
  <c r="E587" i="2"/>
  <c r="M587" i="2" s="1"/>
  <c r="E579" i="2"/>
  <c r="M579" i="2" s="1"/>
  <c r="E571" i="2"/>
  <c r="M571" i="2" s="1"/>
  <c r="E563" i="2"/>
  <c r="M563" i="2" s="1"/>
  <c r="E555" i="2"/>
  <c r="M555" i="2" s="1"/>
  <c r="E547" i="2"/>
  <c r="M547" i="2" s="1"/>
  <c r="E539" i="2"/>
  <c r="M539" i="2" s="1"/>
  <c r="E531" i="2"/>
  <c r="M531" i="2" s="1"/>
  <c r="E523" i="2"/>
  <c r="M523" i="2" s="1"/>
  <c r="E515" i="2"/>
  <c r="M515" i="2" s="1"/>
  <c r="E507" i="2"/>
  <c r="M507" i="2" s="1"/>
  <c r="E499" i="2"/>
  <c r="M499" i="2" s="1"/>
  <c r="E491" i="2"/>
  <c r="M491" i="2" s="1"/>
  <c r="E483" i="2"/>
  <c r="M483" i="2" s="1"/>
  <c r="E475" i="2"/>
  <c r="M475" i="2" s="1"/>
  <c r="E467" i="2"/>
  <c r="M467" i="2" s="1"/>
  <c r="E459" i="2"/>
  <c r="M459" i="2" s="1"/>
  <c r="E451" i="2"/>
  <c r="M451" i="2" s="1"/>
  <c r="E443" i="2"/>
  <c r="M443" i="2" s="1"/>
  <c r="E435" i="2"/>
  <c r="M435" i="2" s="1"/>
  <c r="E427" i="2"/>
  <c r="M427" i="2" s="1"/>
  <c r="E419" i="2"/>
  <c r="M419" i="2" s="1"/>
  <c r="E411" i="2"/>
  <c r="M411" i="2" s="1"/>
  <c r="E403" i="2"/>
  <c r="E395" i="2"/>
  <c r="M395" i="2" s="1"/>
  <c r="E387" i="2"/>
  <c r="M387" i="2" s="1"/>
  <c r="E379" i="2"/>
  <c r="M379" i="2" s="1"/>
  <c r="E371" i="2"/>
  <c r="M371" i="2" s="1"/>
  <c r="E363" i="2"/>
  <c r="M363" i="2" s="1"/>
  <c r="E355" i="2"/>
  <c r="M355" i="2" s="1"/>
  <c r="E347" i="2"/>
  <c r="M347" i="2" s="1"/>
  <c r="E339" i="2"/>
  <c r="M339" i="2" s="1"/>
  <c r="E331" i="2"/>
  <c r="M331" i="2" s="1"/>
  <c r="E323" i="2"/>
  <c r="M323" i="2" s="1"/>
  <c r="E315" i="2"/>
  <c r="M315" i="2" s="1"/>
  <c r="E307" i="2"/>
  <c r="M307" i="2" s="1"/>
  <c r="E299" i="2"/>
  <c r="M299" i="2" s="1"/>
  <c r="E291" i="2"/>
  <c r="E283" i="2"/>
  <c r="E275" i="2"/>
  <c r="M275" i="2" s="1"/>
  <c r="E267" i="2"/>
  <c r="M267" i="2" s="1"/>
  <c r="E259" i="2"/>
  <c r="M259" i="2" s="1"/>
  <c r="E251" i="2"/>
  <c r="M251" i="2" s="1"/>
  <c r="E243" i="2"/>
  <c r="M243" i="2" s="1"/>
  <c r="E235" i="2"/>
  <c r="M235" i="2" s="1"/>
  <c r="E227" i="2"/>
  <c r="E219" i="2"/>
  <c r="E211" i="2"/>
  <c r="M211" i="2" s="1"/>
  <c r="E203" i="2"/>
  <c r="M203" i="2" s="1"/>
  <c r="E195" i="2"/>
  <c r="M195" i="2" s="1"/>
  <c r="E187" i="2"/>
  <c r="M187" i="2" s="1"/>
  <c r="E179" i="2"/>
  <c r="M179" i="2" s="1"/>
  <c r="E171" i="2"/>
  <c r="M171" i="2" s="1"/>
  <c r="E163" i="2"/>
  <c r="E155" i="2"/>
  <c r="E147" i="2"/>
  <c r="M147" i="2" s="1"/>
  <c r="E139" i="2"/>
  <c r="M139" i="2" s="1"/>
  <c r="E131" i="2"/>
  <c r="M131" i="2" s="1"/>
  <c r="E123" i="2"/>
  <c r="M123" i="2" s="1"/>
  <c r="E115" i="2"/>
  <c r="M115" i="2" s="1"/>
  <c r="E107" i="2"/>
  <c r="M107" i="2" s="1"/>
  <c r="E99" i="2"/>
  <c r="E91" i="2"/>
  <c r="E83" i="2"/>
  <c r="M83" i="2" s="1"/>
  <c r="E75" i="2"/>
  <c r="M75" i="2" s="1"/>
  <c r="E67" i="2"/>
  <c r="M67" i="2" s="1"/>
  <c r="E59" i="2"/>
  <c r="M59" i="2" s="1"/>
  <c r="E51" i="2"/>
  <c r="M51" i="2" s="1"/>
  <c r="E43" i="2"/>
  <c r="M43" i="2" s="1"/>
  <c r="E35" i="2"/>
  <c r="E27" i="2"/>
  <c r="E19" i="2"/>
  <c r="M19" i="2" s="1"/>
  <c r="E11" i="2"/>
  <c r="M11" i="2" s="1"/>
  <c r="E3" i="2"/>
  <c r="M3" i="2" s="1"/>
  <c r="F194" i="2"/>
  <c r="N194" i="2" s="1"/>
  <c r="F18" i="2"/>
  <c r="N18" i="2" s="1"/>
  <c r="F444" i="2"/>
  <c r="N444" i="2" s="1"/>
  <c r="F244" i="2"/>
  <c r="N244" i="2" s="1"/>
  <c r="F7" i="2"/>
  <c r="N7" i="2" s="1"/>
  <c r="F170" i="2"/>
  <c r="N170" i="2" s="1"/>
  <c r="F266" i="2"/>
  <c r="N266" i="2" s="1"/>
  <c r="F82" i="2"/>
  <c r="N82" i="2" s="1"/>
  <c r="F508" i="2"/>
  <c r="N508" i="2" s="1"/>
  <c r="J623" i="2"/>
  <c r="J624" i="2"/>
  <c r="J625" i="2"/>
  <c r="J626" i="2"/>
  <c r="J627" i="2"/>
  <c r="J628" i="2"/>
  <c r="J451" i="2"/>
  <c r="J629" i="2"/>
  <c r="J630" i="2"/>
  <c r="J631" i="2"/>
  <c r="J632" i="2"/>
  <c r="J633" i="2"/>
  <c r="J634" i="2"/>
  <c r="J452" i="2"/>
  <c r="J10" i="2"/>
  <c r="J635" i="2"/>
  <c r="J636" i="2"/>
  <c r="J11" i="2"/>
  <c r="J637" i="2"/>
  <c r="J934" i="2"/>
  <c r="J638" i="2"/>
  <c r="J639" i="2"/>
  <c r="J614" i="2"/>
  <c r="J546" i="2"/>
  <c r="J12" i="2"/>
  <c r="J13" i="2"/>
  <c r="J640" i="2"/>
  <c r="J14" i="2"/>
  <c r="J15" i="2"/>
  <c r="J16" i="2"/>
  <c r="J641" i="2"/>
  <c r="J642" i="2"/>
  <c r="J17" i="2"/>
  <c r="J18" i="2"/>
  <c r="J935" i="2"/>
  <c r="J19" i="2"/>
  <c r="J522" i="2"/>
  <c r="J643" i="2"/>
  <c r="J20" i="2"/>
  <c r="J21" i="2"/>
  <c r="J644" i="2"/>
  <c r="J22" i="2"/>
  <c r="J23" i="2"/>
  <c r="J24" i="2"/>
  <c r="J25" i="2"/>
  <c r="J547" i="2"/>
  <c r="J26" i="2"/>
  <c r="J453" i="2"/>
  <c r="J645" i="2"/>
  <c r="J646" i="2"/>
  <c r="J647" i="2"/>
  <c r="J27" i="2"/>
  <c r="J648" i="2"/>
  <c r="J28" i="2"/>
  <c r="J29" i="2"/>
  <c r="J542" i="2"/>
  <c r="J30" i="2"/>
  <c r="J31" i="2"/>
  <c r="J649" i="2"/>
  <c r="J32" i="2"/>
  <c r="J454" i="2"/>
  <c r="J33" i="2"/>
  <c r="J34" i="2"/>
  <c r="J35" i="2"/>
  <c r="J36" i="2"/>
  <c r="J37" i="2"/>
  <c r="J6" i="2"/>
  <c r="J38" i="2"/>
  <c r="J39" i="2"/>
  <c r="J40" i="2"/>
  <c r="J650" i="2"/>
  <c r="J606" i="2"/>
  <c r="J936" i="2"/>
  <c r="J651" i="2"/>
  <c r="J652" i="2"/>
  <c r="J653" i="2"/>
  <c r="J937" i="2"/>
  <c r="J938" i="2"/>
  <c r="J41" i="2"/>
  <c r="J42" i="2"/>
  <c r="J515" i="2"/>
  <c r="J43" i="2"/>
  <c r="J44" i="2"/>
  <c r="J939" i="2"/>
  <c r="J45" i="2"/>
  <c r="J654" i="2"/>
  <c r="J46" i="2"/>
  <c r="J455" i="2"/>
  <c r="J47" i="2"/>
  <c r="J48" i="2"/>
  <c r="J655" i="2"/>
  <c r="J49" i="2"/>
  <c r="J456" i="2"/>
  <c r="J50" i="2"/>
  <c r="J656" i="2"/>
  <c r="J657" i="2"/>
  <c r="J558" i="2"/>
  <c r="J51" i="2"/>
  <c r="J658" i="2"/>
  <c r="J52" i="2"/>
  <c r="J53" i="2"/>
  <c r="J54" i="2"/>
  <c r="J55" i="2"/>
  <c r="J56" i="2"/>
  <c r="J659" i="2"/>
  <c r="J660" i="2"/>
  <c r="J562" i="2"/>
  <c r="J57" i="2"/>
  <c r="J608" i="2"/>
  <c r="J457" i="2"/>
  <c r="J450" i="2"/>
  <c r="J58" i="2"/>
  <c r="J59" i="2"/>
  <c r="J60" i="2"/>
  <c r="J442" i="2"/>
  <c r="J661" i="2"/>
  <c r="J458" i="2"/>
  <c r="J662" i="2"/>
  <c r="J663" i="2"/>
  <c r="J584" i="2"/>
  <c r="J940" i="2"/>
  <c r="J664" i="2"/>
  <c r="J665" i="2"/>
  <c r="J61" i="2"/>
  <c r="J666" i="2"/>
  <c r="J589" i="2"/>
  <c r="J667" i="2"/>
  <c r="J668" i="2"/>
  <c r="J2" i="2"/>
  <c r="J62" i="2"/>
  <c r="J459" i="2"/>
  <c r="J63" i="2"/>
  <c r="J64" i="2"/>
  <c r="J669" i="2"/>
  <c r="J941" i="2"/>
  <c r="J544" i="2"/>
  <c r="J670" i="2"/>
  <c r="J65" i="2"/>
  <c r="J671" i="2"/>
  <c r="J672" i="2"/>
  <c r="J66" i="2"/>
  <c r="J673" i="2"/>
  <c r="J674" i="2"/>
  <c r="J460" i="2"/>
  <c r="J461" i="2"/>
  <c r="J675" i="2"/>
  <c r="J676" i="2"/>
  <c r="J67" i="2"/>
  <c r="J68" i="2"/>
  <c r="J677" i="2"/>
  <c r="J678" i="2"/>
  <c r="J69" i="2"/>
  <c r="J70" i="2"/>
  <c r="J679" i="2"/>
  <c r="J680" i="2"/>
  <c r="J71" i="2"/>
  <c r="J72" i="2"/>
  <c r="J73" i="2"/>
  <c r="J505" i="2"/>
  <c r="J74" i="2"/>
  <c r="J942" i="2"/>
  <c r="J75" i="2"/>
  <c r="J681" i="2"/>
  <c r="J573" i="2"/>
  <c r="J682" i="2"/>
  <c r="J574" i="2"/>
  <c r="J683" i="2"/>
  <c r="J684" i="2"/>
  <c r="J685" i="2"/>
  <c r="J686" i="2"/>
  <c r="J687" i="2"/>
  <c r="J688" i="2"/>
  <c r="J689" i="2"/>
  <c r="J943" i="2"/>
  <c r="J690" i="2"/>
  <c r="J691" i="2"/>
  <c r="J692" i="2"/>
  <c r="J76" i="2"/>
  <c r="J77" i="2"/>
  <c r="J78" i="2"/>
  <c r="J79" i="2"/>
  <c r="J80" i="2"/>
  <c r="J81" i="2"/>
  <c r="J693" i="2"/>
  <c r="J564" i="2"/>
  <c r="J694" i="2"/>
  <c r="J82" i="2"/>
  <c r="J83" i="2"/>
  <c r="J601" i="2"/>
  <c r="J944" i="2"/>
  <c r="J84" i="2"/>
  <c r="J543" i="2"/>
  <c r="J85" i="2"/>
  <c r="J86" i="2"/>
  <c r="J87" i="2"/>
  <c r="J88" i="2"/>
  <c r="J89" i="2"/>
  <c r="J90" i="2"/>
  <c r="J91" i="2"/>
  <c r="J695" i="2"/>
  <c r="J945" i="2"/>
  <c r="J696" i="2"/>
  <c r="J92" i="2"/>
  <c r="J462" i="2"/>
  <c r="J463" i="2"/>
  <c r="J506" i="2"/>
  <c r="J93" i="2"/>
  <c r="J94" i="2"/>
  <c r="J95" i="2"/>
  <c r="J96" i="2"/>
  <c r="J697" i="2"/>
  <c r="J698" i="2"/>
  <c r="J97" i="2"/>
  <c r="J699" i="2"/>
  <c r="J700" i="2"/>
  <c r="J701" i="2"/>
  <c r="J98" i="2"/>
  <c r="J702" i="2"/>
  <c r="J99" i="2"/>
  <c r="J541" i="2"/>
  <c r="J703" i="2"/>
  <c r="J100" i="2"/>
  <c r="J704" i="2"/>
  <c r="J548" i="2"/>
  <c r="J705" i="2"/>
  <c r="J706" i="2"/>
  <c r="J707" i="2"/>
  <c r="J708" i="2"/>
  <c r="J101" i="2"/>
  <c r="J102" i="2"/>
  <c r="J103" i="2"/>
  <c r="J946" i="2"/>
  <c r="J947" i="2"/>
  <c r="J464" i="2"/>
  <c r="J104" i="2"/>
  <c r="J709" i="2"/>
  <c r="J710" i="2"/>
  <c r="J105" i="2"/>
  <c r="J711" i="2"/>
  <c r="J712" i="2"/>
  <c r="J528" i="2"/>
  <c r="J106" i="2"/>
  <c r="J713" i="2"/>
  <c r="J714" i="2"/>
  <c r="J107" i="2"/>
  <c r="J715" i="2"/>
  <c r="J108" i="2"/>
  <c r="J109" i="2"/>
  <c r="J110" i="2"/>
  <c r="J111" i="2"/>
  <c r="J112" i="2"/>
  <c r="J716" i="2"/>
  <c r="J465" i="2"/>
  <c r="J717" i="2"/>
  <c r="J113" i="2"/>
  <c r="J114" i="2"/>
  <c r="J115" i="2"/>
  <c r="J116" i="2"/>
  <c r="J948" i="2"/>
  <c r="J503" i="2"/>
  <c r="J117" i="2"/>
  <c r="J118" i="2"/>
  <c r="J119" i="2"/>
  <c r="J718" i="2"/>
  <c r="J719" i="2"/>
  <c r="J120" i="2"/>
  <c r="J720" i="2"/>
  <c r="J721" i="2"/>
  <c r="J722" i="2"/>
  <c r="J607" i="2"/>
  <c r="J723" i="2"/>
  <c r="J121" i="2"/>
  <c r="J724" i="2"/>
  <c r="J725" i="2"/>
  <c r="J726" i="2"/>
  <c r="J727" i="2"/>
  <c r="J122" i="2"/>
  <c r="J728" i="2"/>
  <c r="J729" i="2"/>
  <c r="J730" i="2"/>
  <c r="J534" i="2"/>
  <c r="J731" i="2"/>
  <c r="J123" i="2"/>
  <c r="J732" i="2"/>
  <c r="J517" i="2"/>
  <c r="J124" i="2"/>
  <c r="J125" i="2"/>
  <c r="J733" i="2"/>
  <c r="J466" i="2"/>
  <c r="J734" i="2"/>
  <c r="J126" i="2"/>
  <c r="J127" i="2"/>
  <c r="J128" i="2"/>
  <c r="J129" i="2"/>
  <c r="J587" i="2"/>
  <c r="J130" i="2"/>
  <c r="J131" i="2"/>
  <c r="J443" i="2"/>
  <c r="J132" i="2"/>
  <c r="J590" i="2"/>
  <c r="J133" i="2"/>
  <c r="J735" i="2"/>
  <c r="J736" i="2"/>
  <c r="J737" i="2"/>
  <c r="J738" i="2"/>
  <c r="J739" i="2"/>
  <c r="J134" i="2"/>
  <c r="J135" i="2"/>
  <c r="J136" i="2"/>
  <c r="J467" i="2"/>
  <c r="J740" i="2"/>
  <c r="J741" i="2"/>
  <c r="J742" i="2"/>
  <c r="J575" i="2"/>
  <c r="J743" i="2"/>
  <c r="J137" i="2"/>
  <c r="J744" i="2"/>
  <c r="J468" i="2"/>
  <c r="J138" i="2"/>
  <c r="J444" i="2"/>
  <c r="J568" i="2"/>
  <c r="J139" i="2"/>
  <c r="J140" i="2"/>
  <c r="J949" i="2"/>
  <c r="J610" i="2"/>
  <c r="J745" i="2"/>
  <c r="J141" i="2"/>
  <c r="J746" i="2"/>
  <c r="J142" i="2"/>
  <c r="J143" i="2"/>
  <c r="J469" i="2"/>
  <c r="J950" i="2"/>
  <c r="J747" i="2"/>
  <c r="J144" i="2"/>
  <c r="J145" i="2"/>
  <c r="J146" i="2"/>
  <c r="J565" i="2"/>
  <c r="J445" i="2"/>
  <c r="J748" i="2"/>
  <c r="J5" i="2"/>
  <c r="J147" i="2"/>
  <c r="J148" i="2"/>
  <c r="J149" i="2"/>
  <c r="J150" i="2"/>
  <c r="J566" i="2"/>
  <c r="J470" i="2"/>
  <c r="J151" i="2"/>
  <c r="J152" i="2"/>
  <c r="J153" i="2"/>
  <c r="J471" i="2"/>
  <c r="J154" i="2"/>
  <c r="J749" i="2"/>
  <c r="J750" i="2"/>
  <c r="J751" i="2"/>
  <c r="J615" i="2"/>
  <c r="J752" i="2"/>
  <c r="J591" i="2"/>
  <c r="J549" i="2"/>
  <c r="J753" i="2"/>
  <c r="J754" i="2"/>
  <c r="J155" i="2"/>
  <c r="J755" i="2"/>
  <c r="J756" i="2"/>
  <c r="J757" i="2"/>
  <c r="J951" i="2"/>
  <c r="J156" i="2"/>
  <c r="J157" i="2"/>
  <c r="J758" i="2"/>
  <c r="J158" i="2"/>
  <c r="J759" i="2"/>
  <c r="J760" i="2"/>
  <c r="J159" i="2"/>
  <c r="J160" i="2"/>
  <c r="J161" i="2"/>
  <c r="J472" i="2"/>
  <c r="J473" i="2"/>
  <c r="J162" i="2"/>
  <c r="J550" i="2"/>
  <c r="J952" i="2"/>
  <c r="J761" i="2"/>
  <c r="J585" i="2"/>
  <c r="J953" i="2"/>
  <c r="J762" i="2"/>
  <c r="J763" i="2"/>
  <c r="J764" i="2"/>
  <c r="J163" i="2"/>
  <c r="J765" i="2"/>
  <c r="J766" i="2"/>
  <c r="J474" i="2"/>
  <c r="J164" i="2"/>
  <c r="J954" i="2"/>
  <c r="J165" i="2"/>
  <c r="J166" i="2"/>
  <c r="J592" i="2"/>
  <c r="J767" i="2"/>
  <c r="J167" i="2"/>
  <c r="J168" i="2"/>
  <c r="J616" i="2"/>
  <c r="J567" i="2"/>
  <c r="J555" i="2"/>
  <c r="J169" i="2"/>
  <c r="J768" i="2"/>
  <c r="J170" i="2"/>
  <c r="J171" i="2"/>
  <c r="J770" i="2"/>
  <c r="J172" i="2"/>
  <c r="J559" i="2"/>
  <c r="J173" i="2"/>
  <c r="J516" i="2"/>
  <c r="J174" i="2"/>
  <c r="J955" i="2"/>
  <c r="J175" i="2"/>
  <c r="J176" i="2"/>
  <c r="J177" i="2"/>
  <c r="J178" i="2"/>
  <c r="J179" i="2"/>
  <c r="J771" i="2"/>
  <c r="J180" i="2"/>
  <c r="J181" i="2"/>
  <c r="J182" i="2"/>
  <c r="J448" i="2"/>
  <c r="J772" i="2"/>
  <c r="J183" i="2"/>
  <c r="J475" i="2"/>
  <c r="J773" i="2"/>
  <c r="J518" i="2"/>
  <c r="J184" i="2"/>
  <c r="J185" i="2"/>
  <c r="J186" i="2"/>
  <c r="J774" i="2"/>
  <c r="J956" i="2"/>
  <c r="J187" i="2"/>
  <c r="J188" i="2"/>
  <c r="J775" i="2"/>
  <c r="J189" i="2"/>
  <c r="J190" i="2"/>
  <c r="J957" i="2"/>
  <c r="J776" i="2"/>
  <c r="J958" i="2"/>
  <c r="J959" i="2"/>
  <c r="J588" i="2"/>
  <c r="J960" i="2"/>
  <c r="J777" i="2"/>
  <c r="J778" i="2"/>
  <c r="J191" i="2"/>
  <c r="J961" i="2"/>
  <c r="J779" i="2"/>
  <c r="J572" i="2"/>
  <c r="J962" i="2"/>
  <c r="J963" i="2"/>
  <c r="J780" i="2"/>
  <c r="J539" i="2"/>
  <c r="J781" i="2"/>
  <c r="J782" i="2"/>
  <c r="J582" i="2"/>
  <c r="J783" i="2"/>
  <c r="J784" i="2"/>
  <c r="J785" i="2"/>
  <c r="J786" i="2"/>
  <c r="J787" i="2"/>
  <c r="J788" i="2"/>
  <c r="J789" i="2"/>
  <c r="J790" i="2"/>
  <c r="J526" i="2"/>
  <c r="J476" i="2"/>
  <c r="J791" i="2"/>
  <c r="J593" i="2"/>
  <c r="J192" i="2"/>
  <c r="J792" i="2"/>
  <c r="J193" i="2"/>
  <c r="J964" i="2"/>
  <c r="J194" i="2"/>
  <c r="J195" i="2"/>
  <c r="J965" i="2"/>
  <c r="J966" i="2"/>
  <c r="J793" i="2"/>
  <c r="J196" i="2"/>
  <c r="J197" i="2"/>
  <c r="J794" i="2"/>
  <c r="J198" i="2"/>
  <c r="J199" i="2"/>
  <c r="J200" i="2"/>
  <c r="J201" i="2"/>
  <c r="J202" i="2"/>
  <c r="J203" i="2"/>
  <c r="J204" i="2"/>
  <c r="J205" i="2"/>
  <c r="J449" i="2"/>
  <c r="J594" i="2"/>
  <c r="J561" i="2"/>
  <c r="J795" i="2"/>
  <c r="J796" i="2"/>
  <c r="J797" i="2"/>
  <c r="J477" i="2"/>
  <c r="J206" i="2"/>
  <c r="J617" i="2"/>
  <c r="J557" i="2"/>
  <c r="J207" i="2"/>
  <c r="J208" i="2"/>
  <c r="J798" i="2"/>
  <c r="J209" i="2"/>
  <c r="J576" i="2"/>
  <c r="J210" i="2"/>
  <c r="J551" i="2"/>
  <c r="J211" i="2"/>
  <c r="J212" i="2"/>
  <c r="J213" i="2"/>
  <c r="J214" i="2"/>
  <c r="J215" i="2"/>
  <c r="J216" i="2"/>
  <c r="J519" i="2"/>
  <c r="J217" i="2"/>
  <c r="J799" i="2"/>
  <c r="J800" i="2"/>
  <c r="J218" i="2"/>
  <c r="J967" i="2"/>
  <c r="J595" i="2"/>
  <c r="J533" i="2"/>
  <c r="J219" i="2"/>
  <c r="J801" i="2"/>
  <c r="J802" i="2"/>
  <c r="J220" i="2"/>
  <c r="J478" i="2"/>
  <c r="J803" i="2"/>
  <c r="J446" i="2"/>
  <c r="J529" i="2"/>
  <c r="J968" i="2"/>
  <c r="J479" i="2"/>
  <c r="J804" i="2"/>
  <c r="J221" i="2"/>
  <c r="J222" i="2"/>
  <c r="J805" i="2"/>
  <c r="J806" i="2"/>
  <c r="J223" i="2"/>
  <c r="J807" i="2"/>
  <c r="J808" i="2"/>
  <c r="J809" i="2"/>
  <c r="J599" i="2"/>
  <c r="J224" i="2"/>
  <c r="J969" i="2"/>
  <c r="J970" i="2"/>
  <c r="J810" i="2"/>
  <c r="J811" i="2"/>
  <c r="J812" i="2"/>
  <c r="J225" i="2"/>
  <c r="J226" i="2"/>
  <c r="J227" i="2"/>
  <c r="J480" i="2"/>
  <c r="J228" i="2"/>
  <c r="J229" i="2"/>
  <c r="J813" i="2"/>
  <c r="J618" i="2"/>
  <c r="J230" i="2"/>
  <c r="J814" i="2"/>
  <c r="J815" i="2"/>
  <c r="J231" i="2"/>
  <c r="J232" i="2"/>
  <c r="J481" i="2"/>
  <c r="J233" i="2"/>
  <c r="J234" i="2"/>
  <c r="J235" i="2"/>
  <c r="J236" i="2"/>
  <c r="J237" i="2"/>
  <c r="J3" i="2"/>
  <c r="J238" i="2"/>
  <c r="J239" i="2"/>
  <c r="J240" i="2"/>
  <c r="J816" i="2"/>
  <c r="J817" i="2"/>
  <c r="J818" i="2"/>
  <c r="J241" i="2"/>
  <c r="J819" i="2"/>
  <c r="J820" i="2"/>
  <c r="J821" i="2"/>
  <c r="J242" i="2"/>
  <c r="J971" i="2"/>
  <c r="J243" i="2"/>
  <c r="J244" i="2"/>
  <c r="J972" i="2"/>
  <c r="J245" i="2"/>
  <c r="J552" i="2"/>
  <c r="J973" i="2"/>
  <c r="J246" i="2"/>
  <c r="J822" i="2"/>
  <c r="J247" i="2"/>
  <c r="J482" i="2"/>
  <c r="J248" i="2"/>
  <c r="J249" i="2"/>
  <c r="J250" i="2"/>
  <c r="J251" i="2"/>
  <c r="J252" i="2"/>
  <c r="J253" i="2"/>
  <c r="J527" i="2"/>
  <c r="J823" i="2"/>
  <c r="J974" i="2"/>
  <c r="J824" i="2"/>
  <c r="J254" i="2"/>
  <c r="J255" i="2"/>
  <c r="J483" i="2"/>
  <c r="J256" i="2"/>
  <c r="J257" i="2"/>
  <c r="J258" i="2"/>
  <c r="J259" i="2"/>
  <c r="J260" i="2"/>
  <c r="J975" i="2"/>
  <c r="J484" i="2"/>
  <c r="J261" i="2"/>
  <c r="J976" i="2"/>
  <c r="J262" i="2"/>
  <c r="J586" i="2"/>
  <c r="J977" i="2"/>
  <c r="J263" i="2"/>
  <c r="J605" i="2"/>
  <c r="J264" i="2"/>
  <c r="J265" i="2"/>
  <c r="J266" i="2"/>
  <c r="J267" i="2"/>
  <c r="J485" i="2"/>
  <c r="J596" i="2"/>
  <c r="J978" i="2"/>
  <c r="J268" i="2"/>
  <c r="J486" i="2"/>
  <c r="J825" i="2"/>
  <c r="J826" i="2"/>
  <c r="J979" i="2"/>
  <c r="J514" i="2"/>
  <c r="J827" i="2"/>
  <c r="J828" i="2"/>
  <c r="J829" i="2"/>
  <c r="J980" i="2"/>
  <c r="J530" i="2"/>
  <c r="J269" i="2"/>
  <c r="J270" i="2"/>
  <c r="J271" i="2"/>
  <c r="J570" i="2"/>
  <c r="J580" i="2"/>
  <c r="J272" i="2"/>
  <c r="J7" i="2"/>
  <c r="J273" i="2"/>
  <c r="J274" i="2"/>
  <c r="J830" i="2"/>
  <c r="J275" i="2"/>
  <c r="J276" i="2"/>
  <c r="J553" i="2"/>
  <c r="J831" i="2"/>
  <c r="J277" i="2"/>
  <c r="J832" i="2"/>
  <c r="J833" i="2"/>
  <c r="J278" i="2"/>
  <c r="J279" i="2"/>
  <c r="J834" i="2"/>
  <c r="J280" i="2"/>
  <c r="J835" i="2"/>
  <c r="J281" i="2"/>
  <c r="J836" i="2"/>
  <c r="J837" i="2"/>
  <c r="J282" i="2"/>
  <c r="J838" i="2"/>
  <c r="J839" i="2"/>
  <c r="J840" i="2"/>
  <c r="J283" i="2"/>
  <c r="J284" i="2"/>
  <c r="J285" i="2"/>
  <c r="J841" i="2"/>
  <c r="J286" i="2"/>
  <c r="J842" i="2"/>
  <c r="J287" i="2"/>
  <c r="J288" i="2"/>
  <c r="J571" i="2"/>
  <c r="J289" i="2"/>
  <c r="J609" i="2"/>
  <c r="J290" i="2"/>
  <c r="J291" i="2"/>
  <c r="J843" i="2"/>
  <c r="J844" i="2"/>
  <c r="J845" i="2"/>
  <c r="J292" i="2"/>
  <c r="J293" i="2"/>
  <c r="J294" i="2"/>
  <c r="J295" i="2"/>
  <c r="J981" i="2"/>
  <c r="J296" i="2"/>
  <c r="J297" i="2"/>
  <c r="J298" i="2"/>
  <c r="J299" i="2"/>
  <c r="J300" i="2"/>
  <c r="J846" i="2"/>
  <c r="J301" i="2"/>
  <c r="J302" i="2"/>
  <c r="J982" i="2"/>
  <c r="J303" i="2"/>
  <c r="J304" i="2"/>
  <c r="J305" i="2"/>
  <c r="J306" i="2"/>
  <c r="J983" i="2"/>
  <c r="J984" i="2"/>
  <c r="J307" i="2"/>
  <c r="J308" i="2"/>
  <c r="J309" i="2"/>
  <c r="J310" i="2"/>
  <c r="J847" i="2"/>
  <c r="J540" i="2"/>
  <c r="J311" i="2"/>
  <c r="J848" i="2"/>
  <c r="J1014" i="2"/>
  <c r="J535" i="2"/>
  <c r="J312" i="2"/>
  <c r="J1015" i="2"/>
  <c r="J849" i="2"/>
  <c r="J313" i="2"/>
  <c r="J507" i="2"/>
  <c r="J314" i="2"/>
  <c r="J487" i="2"/>
  <c r="J850" i="2"/>
  <c r="J315" i="2"/>
  <c r="J447" i="2"/>
  <c r="J985" i="2"/>
  <c r="J851" i="2"/>
  <c r="J852" i="2"/>
  <c r="J560" i="2"/>
  <c r="J986" i="2"/>
  <c r="J524" i="2"/>
  <c r="J316" i="2"/>
  <c r="J603" i="2"/>
  <c r="J987" i="2"/>
  <c r="J9" i="2"/>
  <c r="J853" i="2"/>
  <c r="J488" i="2"/>
  <c r="J317" i="2"/>
  <c r="J8" i="2"/>
  <c r="J318" i="2"/>
  <c r="J854" i="2"/>
  <c r="J855" i="2"/>
  <c r="J988" i="2"/>
  <c r="J319" i="2"/>
  <c r="J989" i="2"/>
  <c r="J320" i="2"/>
  <c r="J321" i="2"/>
  <c r="J322" i="2"/>
  <c r="J323" i="2"/>
  <c r="J324" i="2"/>
  <c r="J856" i="2"/>
  <c r="J857" i="2"/>
  <c r="J556" i="2"/>
  <c r="J325" i="2"/>
  <c r="J326" i="2"/>
  <c r="J327" i="2"/>
  <c r="J858" i="2"/>
  <c r="J859" i="2"/>
  <c r="J860" i="2"/>
  <c r="J489" i="2"/>
  <c r="J328" i="2"/>
  <c r="J329" i="2"/>
  <c r="J330" i="2"/>
  <c r="J861" i="2"/>
  <c r="J862" i="2"/>
  <c r="J863" i="2"/>
  <c r="J864" i="2"/>
  <c r="J865" i="2"/>
  <c r="J331" i="2"/>
  <c r="J866" i="2"/>
  <c r="J332" i="2"/>
  <c r="J333" i="2"/>
  <c r="J990" i="2"/>
  <c r="J334" i="2"/>
  <c r="J545" i="2"/>
  <c r="J335" i="2"/>
  <c r="J336" i="2"/>
  <c r="J490" i="2"/>
  <c r="J867" i="2"/>
  <c r="J868" i="2"/>
  <c r="J337" i="2"/>
  <c r="J338" i="2"/>
  <c r="J869" i="2"/>
  <c r="J491" i="2"/>
  <c r="J508" i="2"/>
  <c r="J520" i="2"/>
  <c r="J339" i="2"/>
  <c r="J340" i="2"/>
  <c r="J341" i="2"/>
  <c r="J870" i="2"/>
  <c r="J342" i="2"/>
  <c r="J343" i="2"/>
  <c r="J583" i="2"/>
  <c r="J344" i="2"/>
  <c r="J991" i="2"/>
  <c r="J992" i="2"/>
  <c r="J871" i="2"/>
  <c r="J872" i="2"/>
  <c r="J345" i="2"/>
  <c r="J873" i="2"/>
  <c r="J993" i="2"/>
  <c r="J619" i="2"/>
  <c r="J346" i="2"/>
  <c r="J492" i="2"/>
  <c r="J347" i="2"/>
  <c r="J604" i="2"/>
  <c r="J348" i="2"/>
  <c r="J349" i="2"/>
  <c r="J350" i="2"/>
  <c r="J351" i="2"/>
  <c r="J874" i="2"/>
  <c r="J875" i="2"/>
  <c r="J994" i="2"/>
  <c r="J352" i="2"/>
  <c r="J995" i="2"/>
  <c r="J353" i="2"/>
  <c r="J876" i="2"/>
  <c r="J877" i="2"/>
  <c r="J878" i="2"/>
  <c r="J620" i="2"/>
  <c r="J354" i="2"/>
  <c r="J612" i="2"/>
  <c r="J355" i="2"/>
  <c r="J356" i="2"/>
  <c r="J357" i="2"/>
  <c r="J493" i="2"/>
  <c r="J525" i="2"/>
  <c r="J358" i="2"/>
  <c r="J879" i="2"/>
  <c r="J359" i="2"/>
  <c r="J880" i="2"/>
  <c r="J360" i="2"/>
  <c r="J881" i="2"/>
  <c r="J882" i="2"/>
  <c r="J883" i="2"/>
  <c r="J884" i="2"/>
  <c r="J361" i="2"/>
  <c r="J563" i="2"/>
  <c r="J597" i="2"/>
  <c r="J996" i="2"/>
  <c r="J362" i="2"/>
  <c r="J363" i="2"/>
  <c r="J364" i="2"/>
  <c r="J365" i="2"/>
  <c r="J366" i="2"/>
  <c r="J885" i="2"/>
  <c r="J886" i="2"/>
  <c r="J536" i="2"/>
  <c r="J367" i="2"/>
  <c r="J887" i="2"/>
  <c r="J888" i="2"/>
  <c r="J368" i="2"/>
  <c r="J997" i="2"/>
  <c r="J889" i="2"/>
  <c r="J598" i="2"/>
  <c r="J509" i="2"/>
  <c r="J890" i="2"/>
  <c r="J369" i="2"/>
  <c r="J494" i="2"/>
  <c r="J554" i="2"/>
  <c r="J370" i="2"/>
  <c r="J4" i="2"/>
  <c r="J512" i="2"/>
  <c r="J998" i="2"/>
  <c r="J891" i="2"/>
  <c r="J892" i="2"/>
  <c r="J371" i="2"/>
  <c r="J372" i="2"/>
  <c r="J495" i="2"/>
  <c r="J373" i="2"/>
  <c r="J602" i="2"/>
  <c r="J893" i="2"/>
  <c r="J374" i="2"/>
  <c r="J375" i="2"/>
  <c r="J613" i="2"/>
  <c r="J496" i="2"/>
  <c r="J376" i="2"/>
  <c r="J894" i="2"/>
  <c r="J377" i="2"/>
  <c r="J999" i="2"/>
  <c r="J1000" i="2"/>
  <c r="J895" i="2"/>
  <c r="J896" i="2"/>
  <c r="J378" i="2"/>
  <c r="J897" i="2"/>
  <c r="J621" i="2"/>
  <c r="J379" i="2"/>
  <c r="J380" i="2"/>
  <c r="J381" i="2"/>
  <c r="J382" i="2"/>
  <c r="J898" i="2"/>
  <c r="J383" i="2"/>
  <c r="J384" i="2"/>
  <c r="J385" i="2"/>
  <c r="J1001" i="2"/>
  <c r="J581" i="2"/>
  <c r="J502" i="2"/>
  <c r="J899" i="2"/>
  <c r="J900" i="2"/>
  <c r="J386" i="2"/>
  <c r="J578" i="2"/>
  <c r="J387" i="2"/>
  <c r="J901" i="2"/>
  <c r="J388" i="2"/>
  <c r="J902" i="2"/>
  <c r="J389" i="2"/>
  <c r="J903" i="2"/>
  <c r="J1002" i="2"/>
  <c r="J504" i="2"/>
  <c r="J497" i="2"/>
  <c r="J390" i="2"/>
  <c r="J498" i="2"/>
  <c r="J391" i="2"/>
  <c r="J499" i="2"/>
  <c r="J500" i="2"/>
  <c r="J392" i="2"/>
  <c r="J1003" i="2"/>
  <c r="J1004" i="2"/>
  <c r="J393" i="2"/>
  <c r="J538" i="2"/>
  <c r="J394" i="2"/>
  <c r="J904" i="2"/>
  <c r="J1005" i="2"/>
  <c r="J1006" i="2"/>
  <c r="J395" i="2"/>
  <c r="J905" i="2"/>
  <c r="J906" i="2"/>
  <c r="J907" i="2"/>
  <c r="J908" i="2"/>
  <c r="J537" i="2"/>
  <c r="J909" i="2"/>
  <c r="J396" i="2"/>
  <c r="J397" i="2"/>
  <c r="J910" i="2"/>
  <c r="J398" i="2"/>
  <c r="J511" i="2"/>
  <c r="J399" i="2"/>
  <c r="J600" i="2"/>
  <c r="J611" i="2"/>
  <c r="J400" i="2"/>
  <c r="J911" i="2"/>
  <c r="J912" i="2"/>
  <c r="J401" i="2"/>
  <c r="J913" i="2"/>
  <c r="J569" i="2"/>
  <c r="J914" i="2"/>
  <c r="J402" i="2"/>
  <c r="J403" i="2"/>
  <c r="J404" i="2"/>
  <c r="J1007" i="2"/>
  <c r="J531" i="2"/>
  <c r="J1008" i="2"/>
  <c r="J405" i="2"/>
  <c r="J915" i="2"/>
  <c r="J406" i="2"/>
  <c r="J407" i="2"/>
  <c r="J408" i="2"/>
  <c r="J409" i="2"/>
  <c r="J410" i="2"/>
  <c r="J411" i="2"/>
  <c r="J412" i="2"/>
  <c r="J413" i="2"/>
  <c r="J916" i="2"/>
  <c r="J1009" i="2"/>
  <c r="J521" i="2"/>
  <c r="J917" i="2"/>
  <c r="J414" i="2"/>
  <c r="J415" i="2"/>
  <c r="J416" i="2"/>
  <c r="J417" i="2"/>
  <c r="J1010" i="2"/>
  <c r="J918" i="2"/>
  <c r="J1011" i="2"/>
  <c r="J418" i="2"/>
  <c r="J1012" i="2"/>
  <c r="J919" i="2"/>
  <c r="J419" i="2"/>
  <c r="J577" i="2"/>
  <c r="J920" i="2"/>
  <c r="J1013" i="2"/>
  <c r="J921" i="2"/>
  <c r="J513" i="2"/>
  <c r="J922" i="2"/>
  <c r="J510" i="2"/>
  <c r="J532" i="2"/>
  <c r="J923" i="2"/>
  <c r="J420" i="2"/>
  <c r="J421" i="2"/>
  <c r="J422" i="2"/>
  <c r="J924" i="2"/>
  <c r="J925" i="2"/>
  <c r="J423" i="2"/>
  <c r="J424" i="2"/>
  <c r="J425" i="2"/>
  <c r="J426" i="2"/>
  <c r="J427" i="2"/>
  <c r="J428" i="2"/>
  <c r="J523" i="2"/>
  <c r="J429" i="2"/>
  <c r="J926" i="2"/>
  <c r="J430" i="2"/>
  <c r="J431" i="2"/>
  <c r="J432" i="2"/>
  <c r="J433" i="2"/>
  <c r="J434" i="2"/>
  <c r="J501" i="2"/>
  <c r="J435" i="2"/>
  <c r="J927" i="2"/>
  <c r="J928" i="2"/>
  <c r="J436" i="2"/>
  <c r="J929" i="2"/>
  <c r="J930" i="2"/>
  <c r="J437" i="2"/>
  <c r="J438" i="2"/>
  <c r="J439" i="2"/>
  <c r="J931" i="2"/>
  <c r="J932" i="2"/>
  <c r="J440" i="2"/>
  <c r="J441" i="2"/>
  <c r="J933" i="2"/>
  <c r="J622" i="2"/>
  <c r="H623" i="2"/>
  <c r="H624" i="2"/>
  <c r="H625" i="2"/>
  <c r="H626" i="2"/>
  <c r="I626" i="2" s="1"/>
  <c r="H627" i="2"/>
  <c r="H628" i="2"/>
  <c r="H451" i="2"/>
  <c r="H629" i="2"/>
  <c r="H630" i="2"/>
  <c r="H631" i="2"/>
  <c r="H632" i="2"/>
  <c r="K632" i="2" s="1"/>
  <c r="H633" i="2"/>
  <c r="H634" i="2"/>
  <c r="H452" i="2"/>
  <c r="H10" i="2"/>
  <c r="I10" i="2" s="1"/>
  <c r="H635" i="2"/>
  <c r="H636" i="2"/>
  <c r="H11" i="2"/>
  <c r="H637" i="2"/>
  <c r="H934" i="2"/>
  <c r="H638" i="2"/>
  <c r="H639" i="2"/>
  <c r="H614" i="2"/>
  <c r="H546" i="2"/>
  <c r="I546" i="2" s="1"/>
  <c r="H12" i="2"/>
  <c r="H13" i="2"/>
  <c r="H640" i="2"/>
  <c r="H14" i="2"/>
  <c r="H15" i="2"/>
  <c r="H16" i="2"/>
  <c r="H641" i="2"/>
  <c r="H642" i="2"/>
  <c r="I642" i="2" s="1"/>
  <c r="H17" i="2"/>
  <c r="H18" i="2"/>
  <c r="I18" i="2" s="1"/>
  <c r="H935" i="2"/>
  <c r="H19" i="2"/>
  <c r="H522" i="2"/>
  <c r="I522" i="2" s="1"/>
  <c r="H643" i="2"/>
  <c r="H20" i="2"/>
  <c r="H21" i="2"/>
  <c r="H644" i="2"/>
  <c r="H22" i="2"/>
  <c r="H23" i="2"/>
  <c r="H24" i="2"/>
  <c r="H25" i="2"/>
  <c r="H547" i="2"/>
  <c r="H26" i="2"/>
  <c r="H453" i="2"/>
  <c r="H645" i="2"/>
  <c r="H646" i="2"/>
  <c r="H647" i="2"/>
  <c r="H27" i="2"/>
  <c r="H648" i="2"/>
  <c r="H28" i="2"/>
  <c r="H29" i="2"/>
  <c r="H542" i="2"/>
  <c r="H30" i="2"/>
  <c r="H31" i="2"/>
  <c r="H649" i="2"/>
  <c r="H32" i="2"/>
  <c r="H454" i="2"/>
  <c r="H33" i="2"/>
  <c r="H34" i="2"/>
  <c r="I34" i="2" s="1"/>
  <c r="H35" i="2"/>
  <c r="H36" i="2"/>
  <c r="H37" i="2"/>
  <c r="H6" i="2"/>
  <c r="H38" i="2"/>
  <c r="H39" i="2"/>
  <c r="H40" i="2"/>
  <c r="H650" i="2"/>
  <c r="I650" i="2" s="1"/>
  <c r="H606" i="2"/>
  <c r="H936" i="2"/>
  <c r="H651" i="2"/>
  <c r="H652" i="2"/>
  <c r="H653" i="2"/>
  <c r="H937" i="2"/>
  <c r="H938" i="2"/>
  <c r="H41" i="2"/>
  <c r="H42" i="2"/>
  <c r="I42" i="2" s="1"/>
  <c r="H515" i="2"/>
  <c r="H43" i="2"/>
  <c r="H44" i="2"/>
  <c r="H939" i="2"/>
  <c r="H45" i="2"/>
  <c r="H654" i="2"/>
  <c r="H46" i="2"/>
  <c r="H455" i="2"/>
  <c r="H47" i="2"/>
  <c r="H48" i="2"/>
  <c r="H655" i="2"/>
  <c r="H49" i="2"/>
  <c r="H456" i="2"/>
  <c r="H50" i="2"/>
  <c r="I50" i="2" s="1"/>
  <c r="H656" i="2"/>
  <c r="H657" i="2"/>
  <c r="H558" i="2"/>
  <c r="H51" i="2"/>
  <c r="H658" i="2"/>
  <c r="I658" i="2" s="1"/>
  <c r="H52" i="2"/>
  <c r="H53" i="2"/>
  <c r="H54" i="2"/>
  <c r="H55" i="2"/>
  <c r="H56" i="2"/>
  <c r="H659" i="2"/>
  <c r="H660" i="2"/>
  <c r="H562" i="2"/>
  <c r="I562" i="2" s="1"/>
  <c r="H57" i="2"/>
  <c r="H608" i="2"/>
  <c r="H457" i="2"/>
  <c r="H450" i="2"/>
  <c r="I450" i="2" s="1"/>
  <c r="H58" i="2"/>
  <c r="I58" i="2" s="1"/>
  <c r="H59" i="2"/>
  <c r="H60" i="2"/>
  <c r="H442" i="2"/>
  <c r="I442" i="2" s="1"/>
  <c r="H661" i="2"/>
  <c r="H458" i="2"/>
  <c r="I458" i="2" s="1"/>
  <c r="H662" i="2"/>
  <c r="H663" i="2"/>
  <c r="H584" i="2"/>
  <c r="H940" i="2"/>
  <c r="H664" i="2"/>
  <c r="H665" i="2"/>
  <c r="H61" i="2"/>
  <c r="H666" i="2"/>
  <c r="I666" i="2" s="1"/>
  <c r="H589" i="2"/>
  <c r="H667" i="2"/>
  <c r="H668" i="2"/>
  <c r="H2" i="2"/>
  <c r="H62" i="2"/>
  <c r="H459" i="2"/>
  <c r="H63" i="2"/>
  <c r="H64" i="2"/>
  <c r="H669" i="2"/>
  <c r="H941" i="2"/>
  <c r="H544" i="2"/>
  <c r="H670" i="2"/>
  <c r="H65" i="2"/>
  <c r="H671" i="2"/>
  <c r="H672" i="2"/>
  <c r="H66" i="2"/>
  <c r="I66" i="2" s="1"/>
  <c r="H673" i="2"/>
  <c r="H674" i="2"/>
  <c r="I674" i="2" s="1"/>
  <c r="H460" i="2"/>
  <c r="H461" i="2"/>
  <c r="H675" i="2"/>
  <c r="H676" i="2"/>
  <c r="H67" i="2"/>
  <c r="H68" i="2"/>
  <c r="H677" i="2"/>
  <c r="H678" i="2"/>
  <c r="H69" i="2"/>
  <c r="H70" i="2"/>
  <c r="H679" i="2"/>
  <c r="H680" i="2"/>
  <c r="H71" i="2"/>
  <c r="H72" i="2"/>
  <c r="H73" i="2"/>
  <c r="H505" i="2"/>
  <c r="H74" i="2"/>
  <c r="I74" i="2" s="1"/>
  <c r="L74" i="2" s="1"/>
  <c r="H942" i="2"/>
  <c r="H75" i="2"/>
  <c r="H681" i="2"/>
  <c r="H573" i="2"/>
  <c r="H682" i="2"/>
  <c r="H574" i="2"/>
  <c r="H683" i="2"/>
  <c r="H684" i="2"/>
  <c r="H685" i="2"/>
  <c r="H686" i="2"/>
  <c r="H687" i="2"/>
  <c r="H688" i="2"/>
  <c r="H689" i="2"/>
  <c r="H943" i="2"/>
  <c r="H690" i="2"/>
  <c r="H691" i="2"/>
  <c r="H692" i="2"/>
  <c r="H76" i="2"/>
  <c r="H77" i="2"/>
  <c r="H78" i="2"/>
  <c r="H79" i="2"/>
  <c r="H80" i="2"/>
  <c r="H81" i="2"/>
  <c r="H693" i="2"/>
  <c r="H564" i="2"/>
  <c r="H694" i="2"/>
  <c r="H82" i="2"/>
  <c r="H83" i="2"/>
  <c r="H601" i="2"/>
  <c r="H944" i="2"/>
  <c r="H84" i="2"/>
  <c r="H543" i="2"/>
  <c r="H85" i="2"/>
  <c r="H86" i="2"/>
  <c r="H87" i="2"/>
  <c r="H88" i="2"/>
  <c r="H89" i="2"/>
  <c r="H90" i="2"/>
  <c r="I90" i="2" s="1"/>
  <c r="H91" i="2"/>
  <c r="H695" i="2"/>
  <c r="H945" i="2"/>
  <c r="H696" i="2"/>
  <c r="H92" i="2"/>
  <c r="H462" i="2"/>
  <c r="H463" i="2"/>
  <c r="H506" i="2"/>
  <c r="H93" i="2"/>
  <c r="H94" i="2"/>
  <c r="H95" i="2"/>
  <c r="H96" i="2"/>
  <c r="H697" i="2"/>
  <c r="H698" i="2"/>
  <c r="I698" i="2" s="1"/>
  <c r="H97" i="2"/>
  <c r="H699" i="2"/>
  <c r="H700" i="2"/>
  <c r="H701" i="2"/>
  <c r="H98" i="2"/>
  <c r="I98" i="2" s="1"/>
  <c r="H702" i="2"/>
  <c r="H99" i="2"/>
  <c r="H541" i="2"/>
  <c r="H703" i="2"/>
  <c r="H100" i="2"/>
  <c r="H704" i="2"/>
  <c r="H548" i="2"/>
  <c r="H705" i="2"/>
  <c r="H706" i="2"/>
  <c r="I706" i="2" s="1"/>
  <c r="H707" i="2"/>
  <c r="H708" i="2"/>
  <c r="H101" i="2"/>
  <c r="H102" i="2"/>
  <c r="H103" i="2"/>
  <c r="H946" i="2"/>
  <c r="H947" i="2"/>
  <c r="H464" i="2"/>
  <c r="H104" i="2"/>
  <c r="H709" i="2"/>
  <c r="H710" i="2"/>
  <c r="H105" i="2"/>
  <c r="H711" i="2"/>
  <c r="H712" i="2"/>
  <c r="H528" i="2"/>
  <c r="H106" i="2"/>
  <c r="H713" i="2"/>
  <c r="H714" i="2"/>
  <c r="H107" i="2"/>
  <c r="H715" i="2"/>
  <c r="H108" i="2"/>
  <c r="I108" i="2" s="1"/>
  <c r="H109" i="2"/>
  <c r="H110" i="2"/>
  <c r="H111" i="2"/>
  <c r="H112" i="2"/>
  <c r="H716" i="2"/>
  <c r="H465" i="2"/>
  <c r="H717" i="2"/>
  <c r="H113" i="2"/>
  <c r="H114" i="2"/>
  <c r="I114" i="2" s="1"/>
  <c r="H115" i="2"/>
  <c r="H116" i="2"/>
  <c r="H948" i="2"/>
  <c r="H503" i="2"/>
  <c r="H117" i="2"/>
  <c r="H118" i="2"/>
  <c r="H119" i="2"/>
  <c r="H718" i="2"/>
  <c r="H719" i="2"/>
  <c r="H120" i="2"/>
  <c r="H720" i="2"/>
  <c r="H721" i="2"/>
  <c r="H722" i="2"/>
  <c r="H607" i="2"/>
  <c r="H723" i="2"/>
  <c r="H121" i="2"/>
  <c r="H724" i="2"/>
  <c r="H725" i="2"/>
  <c r="H726" i="2"/>
  <c r="H727" i="2"/>
  <c r="H122" i="2"/>
  <c r="H728" i="2"/>
  <c r="H729" i="2"/>
  <c r="H730" i="2"/>
  <c r="I730" i="2" s="1"/>
  <c r="H534" i="2"/>
  <c r="H731" i="2"/>
  <c r="H123" i="2"/>
  <c r="H732" i="2"/>
  <c r="H517" i="2"/>
  <c r="H124" i="2"/>
  <c r="H125" i="2"/>
  <c r="H733" i="2"/>
  <c r="H466" i="2"/>
  <c r="H734" i="2"/>
  <c r="H126" i="2"/>
  <c r="H127" i="2"/>
  <c r="H128" i="2"/>
  <c r="H129" i="2"/>
  <c r="H587" i="2"/>
  <c r="H130" i="2"/>
  <c r="I130" i="2" s="1"/>
  <c r="H131" i="2"/>
  <c r="H443" i="2"/>
  <c r="H132" i="2"/>
  <c r="H590" i="2"/>
  <c r="H133" i="2"/>
  <c r="H735" i="2"/>
  <c r="H736" i="2"/>
  <c r="H737" i="2"/>
  <c r="H738" i="2"/>
  <c r="H739" i="2"/>
  <c r="H134" i="2"/>
  <c r="H135" i="2"/>
  <c r="H136" i="2"/>
  <c r="H467" i="2"/>
  <c r="H740" i="2"/>
  <c r="H741" i="2"/>
  <c r="H742" i="2"/>
  <c r="H575" i="2"/>
  <c r="H743" i="2"/>
  <c r="H137" i="2"/>
  <c r="H744" i="2"/>
  <c r="H468" i="2"/>
  <c r="H138" i="2"/>
  <c r="I138" i="2" s="1"/>
  <c r="H444" i="2"/>
  <c r="H568" i="2"/>
  <c r="H139" i="2"/>
  <c r="H140" i="2"/>
  <c r="H949" i="2"/>
  <c r="H610" i="2"/>
  <c r="I610" i="2" s="1"/>
  <c r="H745" i="2"/>
  <c r="H141" i="2"/>
  <c r="H746" i="2"/>
  <c r="H142" i="2"/>
  <c r="H143" i="2"/>
  <c r="H469" i="2"/>
  <c r="H950" i="2"/>
  <c r="H747" i="2"/>
  <c r="H144" i="2"/>
  <c r="H145" i="2"/>
  <c r="H146" i="2"/>
  <c r="I146" i="2" s="1"/>
  <c r="H565" i="2"/>
  <c r="H445" i="2"/>
  <c r="H748" i="2"/>
  <c r="H5" i="2"/>
  <c r="H147" i="2"/>
  <c r="H148" i="2"/>
  <c r="H149" i="2"/>
  <c r="H150" i="2"/>
  <c r="H566" i="2"/>
  <c r="H470" i="2"/>
  <c r="H151" i="2"/>
  <c r="H152" i="2"/>
  <c r="H153" i="2"/>
  <c r="H471" i="2"/>
  <c r="H154" i="2"/>
  <c r="H749" i="2"/>
  <c r="H750" i="2"/>
  <c r="H751" i="2"/>
  <c r="H615" i="2"/>
  <c r="H752" i="2"/>
  <c r="H591" i="2"/>
  <c r="H549" i="2"/>
  <c r="H753" i="2"/>
  <c r="H754" i="2"/>
  <c r="H155" i="2"/>
  <c r="H755" i="2"/>
  <c r="H756" i="2"/>
  <c r="H757" i="2"/>
  <c r="H951" i="2"/>
  <c r="H156" i="2"/>
  <c r="H157" i="2"/>
  <c r="H758" i="2"/>
  <c r="H158" i="2"/>
  <c r="H759" i="2"/>
  <c r="H760" i="2"/>
  <c r="H159" i="2"/>
  <c r="H160" i="2"/>
  <c r="H161" i="2"/>
  <c r="H472" i="2"/>
  <c r="H473" i="2"/>
  <c r="H162" i="2"/>
  <c r="I162" i="2" s="1"/>
  <c r="H550" i="2"/>
  <c r="H952" i="2"/>
  <c r="H761" i="2"/>
  <c r="H585" i="2"/>
  <c r="H953" i="2"/>
  <c r="H762" i="2"/>
  <c r="H763" i="2"/>
  <c r="H764" i="2"/>
  <c r="H163" i="2"/>
  <c r="H765" i="2"/>
  <c r="H766" i="2"/>
  <c r="H474" i="2"/>
  <c r="I474" i="2" s="1"/>
  <c r="H164" i="2"/>
  <c r="H954" i="2"/>
  <c r="I954" i="2" s="1"/>
  <c r="H165" i="2"/>
  <c r="H166" i="2"/>
  <c r="H592" i="2"/>
  <c r="H767" i="2"/>
  <c r="H167" i="2"/>
  <c r="H168" i="2"/>
  <c r="H616" i="2"/>
  <c r="H567" i="2"/>
  <c r="H555" i="2"/>
  <c r="H169" i="2"/>
  <c r="H768" i="2"/>
  <c r="H170" i="2"/>
  <c r="I170" i="2" s="1"/>
  <c r="H1017" i="2"/>
  <c r="K1017" i="2" s="1"/>
  <c r="H1018" i="2"/>
  <c r="H769" i="2"/>
  <c r="H171" i="2"/>
  <c r="H770" i="2"/>
  <c r="I770" i="2" s="1"/>
  <c r="H579" i="2"/>
  <c r="H172" i="2"/>
  <c r="H559" i="2"/>
  <c r="H1016" i="2"/>
  <c r="H173" i="2"/>
  <c r="H516" i="2"/>
  <c r="H174" i="2"/>
  <c r="H955" i="2"/>
  <c r="H175" i="2"/>
  <c r="H176" i="2"/>
  <c r="H177" i="2"/>
  <c r="H178" i="2"/>
  <c r="I178" i="2" s="1"/>
  <c r="H179" i="2"/>
  <c r="H771" i="2"/>
  <c r="H180" i="2"/>
  <c r="H181" i="2"/>
  <c r="H182" i="2"/>
  <c r="H448" i="2"/>
  <c r="H772" i="2"/>
  <c r="H183" i="2"/>
  <c r="H475" i="2"/>
  <c r="H773" i="2"/>
  <c r="H518" i="2"/>
  <c r="H184" i="2"/>
  <c r="H185" i="2"/>
  <c r="H186" i="2"/>
  <c r="I186" i="2" s="1"/>
  <c r="H774" i="2"/>
  <c r="H956" i="2"/>
  <c r="H187" i="2"/>
  <c r="H188" i="2"/>
  <c r="H775" i="2"/>
  <c r="H189" i="2"/>
  <c r="H190" i="2"/>
  <c r="H957" i="2"/>
  <c r="H776" i="2"/>
  <c r="H958" i="2"/>
  <c r="H959" i="2"/>
  <c r="H588" i="2"/>
  <c r="H960" i="2"/>
  <c r="H777" i="2"/>
  <c r="H778" i="2"/>
  <c r="H191" i="2"/>
  <c r="H961" i="2"/>
  <c r="H779" i="2"/>
  <c r="H572" i="2"/>
  <c r="H962" i="2"/>
  <c r="I962" i="2" s="1"/>
  <c r="H963" i="2"/>
  <c r="H780" i="2"/>
  <c r="H539" i="2"/>
  <c r="H781" i="2"/>
  <c r="H782" i="2"/>
  <c r="H582" i="2"/>
  <c r="H783" i="2"/>
  <c r="H784" i="2"/>
  <c r="H785" i="2"/>
  <c r="H786" i="2"/>
  <c r="I786" i="2" s="1"/>
  <c r="H787" i="2"/>
  <c r="H788" i="2"/>
  <c r="H789" i="2"/>
  <c r="H790" i="2"/>
  <c r="H526" i="2"/>
  <c r="H476" i="2"/>
  <c r="H791" i="2"/>
  <c r="H593" i="2"/>
  <c r="H192" i="2"/>
  <c r="H792" i="2"/>
  <c r="H193" i="2"/>
  <c r="H964" i="2"/>
  <c r="H194" i="2"/>
  <c r="I194" i="2" s="1"/>
  <c r="H195" i="2"/>
  <c r="H965" i="2"/>
  <c r="H966" i="2"/>
  <c r="H793" i="2"/>
  <c r="H196" i="2"/>
  <c r="H197" i="2"/>
  <c r="H794" i="2"/>
  <c r="I794" i="2" s="1"/>
  <c r="H198" i="2"/>
  <c r="H199" i="2"/>
  <c r="H200" i="2"/>
  <c r="H201" i="2"/>
  <c r="H202" i="2"/>
  <c r="I202" i="2" s="1"/>
  <c r="H203" i="2"/>
  <c r="H204" i="2"/>
  <c r="H205" i="2"/>
  <c r="H449" i="2"/>
  <c r="H594" i="2"/>
  <c r="H561" i="2"/>
  <c r="H795" i="2"/>
  <c r="H796" i="2"/>
  <c r="H797" i="2"/>
  <c r="H477" i="2"/>
  <c r="H206" i="2"/>
  <c r="H617" i="2"/>
  <c r="H557" i="2"/>
  <c r="H207" i="2"/>
  <c r="H208" i="2"/>
  <c r="H798" i="2"/>
  <c r="H209" i="2"/>
  <c r="H576" i="2"/>
  <c r="H210" i="2"/>
  <c r="H551" i="2"/>
  <c r="H211" i="2"/>
  <c r="H212" i="2"/>
  <c r="H213" i="2"/>
  <c r="H214" i="2"/>
  <c r="H215" i="2"/>
  <c r="H216" i="2"/>
  <c r="H519" i="2"/>
  <c r="H217" i="2"/>
  <c r="H799" i="2"/>
  <c r="H800" i="2"/>
  <c r="H218" i="2"/>
  <c r="I218" i="2" s="1"/>
  <c r="H967" i="2"/>
  <c r="H595" i="2"/>
  <c r="H533" i="2"/>
  <c r="H219" i="2"/>
  <c r="H801" i="2"/>
  <c r="H802" i="2"/>
  <c r="H220" i="2"/>
  <c r="H478" i="2"/>
  <c r="H803" i="2"/>
  <c r="H446" i="2"/>
  <c r="H529" i="2"/>
  <c r="H968" i="2"/>
  <c r="H479" i="2"/>
  <c r="H804" i="2"/>
  <c r="H221" i="2"/>
  <c r="H222" i="2"/>
  <c r="H805" i="2"/>
  <c r="H806" i="2"/>
  <c r="H223" i="2"/>
  <c r="H807" i="2"/>
  <c r="H808" i="2"/>
  <c r="H809" i="2"/>
  <c r="H599" i="2"/>
  <c r="H224" i="2"/>
  <c r="H969" i="2"/>
  <c r="H970" i="2"/>
  <c r="H810" i="2"/>
  <c r="H811" i="2"/>
  <c r="H812" i="2"/>
  <c r="H225" i="2"/>
  <c r="H226" i="2"/>
  <c r="I226" i="2" s="1"/>
  <c r="L226" i="2" s="1"/>
  <c r="H227" i="2"/>
  <c r="H480" i="2"/>
  <c r="H228" i="2"/>
  <c r="H229" i="2"/>
  <c r="H813" i="2"/>
  <c r="H618" i="2"/>
  <c r="H230" i="2"/>
  <c r="H814" i="2"/>
  <c r="H815" i="2"/>
  <c r="H231" i="2"/>
  <c r="H232" i="2"/>
  <c r="H481" i="2"/>
  <c r="H233" i="2"/>
  <c r="H234" i="2"/>
  <c r="I234" i="2" s="1"/>
  <c r="H235" i="2"/>
  <c r="H236" i="2"/>
  <c r="H237" i="2"/>
  <c r="H3" i="2"/>
  <c r="H238" i="2"/>
  <c r="H239" i="2"/>
  <c r="H240" i="2"/>
  <c r="H816" i="2"/>
  <c r="H817" i="2"/>
  <c r="H818" i="2"/>
  <c r="H241" i="2"/>
  <c r="H819" i="2"/>
  <c r="H820" i="2"/>
  <c r="H821" i="2"/>
  <c r="H242" i="2"/>
  <c r="I242" i="2" s="1"/>
  <c r="H971" i="2"/>
  <c r="H243" i="2"/>
  <c r="H244" i="2"/>
  <c r="H972" i="2"/>
  <c r="H245" i="2"/>
  <c r="H552" i="2"/>
  <c r="H973" i="2"/>
  <c r="H246" i="2"/>
  <c r="H822" i="2"/>
  <c r="H247" i="2"/>
  <c r="H482" i="2"/>
  <c r="I482" i="2" s="1"/>
  <c r="H248" i="2"/>
  <c r="H249" i="2"/>
  <c r="H250" i="2"/>
  <c r="H251" i="2"/>
  <c r="H252" i="2"/>
  <c r="H253" i="2"/>
  <c r="K253" i="2" s="1"/>
  <c r="H527" i="2"/>
  <c r="H823" i="2"/>
  <c r="H974" i="2"/>
  <c r="H824" i="2"/>
  <c r="H254" i="2"/>
  <c r="H255" i="2"/>
  <c r="H483" i="2"/>
  <c r="H256" i="2"/>
  <c r="H257" i="2"/>
  <c r="H258" i="2"/>
  <c r="I258" i="2" s="1"/>
  <c r="H259" i="2"/>
  <c r="H260" i="2"/>
  <c r="H975" i="2"/>
  <c r="H484" i="2"/>
  <c r="H261" i="2"/>
  <c r="K261" i="2" s="1"/>
  <c r="H976" i="2"/>
  <c r="H262" i="2"/>
  <c r="H586" i="2"/>
  <c r="I586" i="2" s="1"/>
  <c r="H977" i="2"/>
  <c r="H263" i="2"/>
  <c r="H605" i="2"/>
  <c r="H264" i="2"/>
  <c r="H265" i="2"/>
  <c r="H266" i="2"/>
  <c r="I266" i="2" s="1"/>
  <c r="H267" i="2"/>
  <c r="H485" i="2"/>
  <c r="H596" i="2"/>
  <c r="H978" i="2"/>
  <c r="H268" i="2"/>
  <c r="H486" i="2"/>
  <c r="H825" i="2"/>
  <c r="H826" i="2"/>
  <c r="I826" i="2" s="1"/>
  <c r="H979" i="2"/>
  <c r="H514" i="2"/>
  <c r="I514" i="2" s="1"/>
  <c r="H827" i="2"/>
  <c r="H828" i="2"/>
  <c r="H829" i="2"/>
  <c r="H980" i="2"/>
  <c r="H530" i="2"/>
  <c r="I530" i="2" s="1"/>
  <c r="H269" i="2"/>
  <c r="H270" i="2"/>
  <c r="H271" i="2"/>
  <c r="H570" i="2"/>
  <c r="I570" i="2" s="1"/>
  <c r="H580" i="2"/>
  <c r="H272" i="2"/>
  <c r="H7" i="2"/>
  <c r="H273" i="2"/>
  <c r="H274" i="2"/>
  <c r="I274" i="2" s="1"/>
  <c r="H830" i="2"/>
  <c r="H275" i="2"/>
  <c r="H276" i="2"/>
  <c r="H553" i="2"/>
  <c r="H831" i="2"/>
  <c r="H277" i="2"/>
  <c r="H832" i="2"/>
  <c r="H833" i="2"/>
  <c r="H278" i="2"/>
  <c r="H279" i="2"/>
  <c r="H834" i="2"/>
  <c r="I834" i="2" s="1"/>
  <c r="H280" i="2"/>
  <c r="H835" i="2"/>
  <c r="H281" i="2"/>
  <c r="H836" i="2"/>
  <c r="H837" i="2"/>
  <c r="H282" i="2"/>
  <c r="H838" i="2"/>
  <c r="H839" i="2"/>
  <c r="H840" i="2"/>
  <c r="H283" i="2"/>
  <c r="H284" i="2"/>
  <c r="H285" i="2"/>
  <c r="H841" i="2"/>
  <c r="H286" i="2"/>
  <c r="H842" i="2"/>
  <c r="H287" i="2"/>
  <c r="H288" i="2"/>
  <c r="H571" i="2"/>
  <c r="H289" i="2"/>
  <c r="H609" i="2"/>
  <c r="H290" i="2"/>
  <c r="I290" i="2" s="1"/>
  <c r="H291" i="2"/>
  <c r="H843" i="2"/>
  <c r="H844" i="2"/>
  <c r="H845" i="2"/>
  <c r="H292" i="2"/>
  <c r="H293" i="2"/>
  <c r="H294" i="2"/>
  <c r="H295" i="2"/>
  <c r="H981" i="2"/>
  <c r="H296" i="2"/>
  <c r="H297" i="2"/>
  <c r="H298" i="2"/>
  <c r="I298" i="2" s="1"/>
  <c r="H299" i="2"/>
  <c r="H300" i="2"/>
  <c r="H846" i="2"/>
  <c r="H301" i="2"/>
  <c r="H302" i="2"/>
  <c r="H982" i="2"/>
  <c r="H303" i="2"/>
  <c r="H304" i="2"/>
  <c r="H305" i="2"/>
  <c r="H306" i="2"/>
  <c r="I306" i="2" s="1"/>
  <c r="H983" i="2"/>
  <c r="H984" i="2"/>
  <c r="H307" i="2"/>
  <c r="H308" i="2"/>
  <c r="H309" i="2"/>
  <c r="H310" i="2"/>
  <c r="H847" i="2"/>
  <c r="H540" i="2"/>
  <c r="H311" i="2"/>
  <c r="H848" i="2"/>
  <c r="H1014" i="2"/>
  <c r="H535" i="2"/>
  <c r="H312" i="2"/>
  <c r="H1015" i="2"/>
  <c r="H849" i="2"/>
  <c r="H313" i="2"/>
  <c r="H507" i="2"/>
  <c r="H314" i="2"/>
  <c r="I314" i="2" s="1"/>
  <c r="L314" i="2" s="1"/>
  <c r="H487" i="2"/>
  <c r="H850" i="2"/>
  <c r="H315" i="2"/>
  <c r="H447" i="2"/>
  <c r="H985" i="2"/>
  <c r="H851" i="2"/>
  <c r="H852" i="2"/>
  <c r="H560" i="2"/>
  <c r="H986" i="2"/>
  <c r="I986" i="2" s="1"/>
  <c r="H524" i="2"/>
  <c r="H316" i="2"/>
  <c r="H603" i="2"/>
  <c r="H987" i="2"/>
  <c r="H9" i="2"/>
  <c r="H853" i="2"/>
  <c r="H488" i="2"/>
  <c r="H317" i="2"/>
  <c r="H8" i="2"/>
  <c r="H318" i="2"/>
  <c r="H854" i="2"/>
  <c r="H855" i="2"/>
  <c r="H988" i="2"/>
  <c r="H319" i="2"/>
  <c r="H989" i="2"/>
  <c r="H320" i="2"/>
  <c r="H321" i="2"/>
  <c r="H322" i="2"/>
  <c r="H323" i="2"/>
  <c r="H324" i="2"/>
  <c r="H856" i="2"/>
  <c r="H857" i="2"/>
  <c r="H556" i="2"/>
  <c r="H325" i="2"/>
  <c r="H326" i="2"/>
  <c r="H327" i="2"/>
  <c r="H858" i="2"/>
  <c r="I858" i="2" s="1"/>
  <c r="H859" i="2"/>
  <c r="H860" i="2"/>
  <c r="H489" i="2"/>
  <c r="H328" i="2"/>
  <c r="H329" i="2"/>
  <c r="H330" i="2"/>
  <c r="I330" i="2" s="1"/>
  <c r="H861" i="2"/>
  <c r="H862" i="2"/>
  <c r="H863" i="2"/>
  <c r="H864" i="2"/>
  <c r="H865" i="2"/>
  <c r="H331" i="2"/>
  <c r="H866" i="2"/>
  <c r="H332" i="2"/>
  <c r="H333" i="2"/>
  <c r="H990" i="2"/>
  <c r="H334" i="2"/>
  <c r="H545" i="2"/>
  <c r="H335" i="2"/>
  <c r="H336" i="2"/>
  <c r="H490" i="2"/>
  <c r="H867" i="2"/>
  <c r="H868" i="2"/>
  <c r="H337" i="2"/>
  <c r="H338" i="2"/>
  <c r="H869" i="2"/>
  <c r="H491" i="2"/>
  <c r="H508" i="2"/>
  <c r="H520" i="2"/>
  <c r="H339" i="2"/>
  <c r="H340" i="2"/>
  <c r="H341" i="2"/>
  <c r="H870" i="2"/>
  <c r="H342" i="2"/>
  <c r="H343" i="2"/>
  <c r="H583" i="2"/>
  <c r="K583" i="2" s="1"/>
  <c r="H344" i="2"/>
  <c r="H991" i="2"/>
  <c r="H992" i="2"/>
  <c r="H871" i="2"/>
  <c r="H872" i="2"/>
  <c r="H345" i="2"/>
  <c r="H873" i="2"/>
  <c r="H993" i="2"/>
  <c r="H619" i="2"/>
  <c r="H346" i="2"/>
  <c r="I346" i="2" s="1"/>
  <c r="H492" i="2"/>
  <c r="H347" i="2"/>
  <c r="H604" i="2"/>
  <c r="H348" i="2"/>
  <c r="H349" i="2"/>
  <c r="H350" i="2"/>
  <c r="H351" i="2"/>
  <c r="H874" i="2"/>
  <c r="H875" i="2"/>
  <c r="H994" i="2"/>
  <c r="H352" i="2"/>
  <c r="H995" i="2"/>
  <c r="H353" i="2"/>
  <c r="H876" i="2"/>
  <c r="H877" i="2"/>
  <c r="H878" i="2"/>
  <c r="H620" i="2"/>
  <c r="H354" i="2"/>
  <c r="I354" i="2" s="1"/>
  <c r="H612" i="2"/>
  <c r="H355" i="2"/>
  <c r="H356" i="2"/>
  <c r="H357" i="2"/>
  <c r="H493" i="2"/>
  <c r="H525" i="2"/>
  <c r="H358" i="2"/>
  <c r="H879" i="2"/>
  <c r="H359" i="2"/>
  <c r="H880" i="2"/>
  <c r="H360" i="2"/>
  <c r="H881" i="2"/>
  <c r="H882" i="2"/>
  <c r="H883" i="2"/>
  <c r="H884" i="2"/>
  <c r="H361" i="2"/>
  <c r="H563" i="2"/>
  <c r="H597" i="2"/>
  <c r="H996" i="2"/>
  <c r="H362" i="2"/>
  <c r="H363" i="2"/>
  <c r="H364" i="2"/>
  <c r="H365" i="2"/>
  <c r="H366" i="2"/>
  <c r="H885" i="2"/>
  <c r="H886" i="2"/>
  <c r="H536" i="2"/>
  <c r="H367" i="2"/>
  <c r="H887" i="2"/>
  <c r="H888" i="2"/>
  <c r="H368" i="2"/>
  <c r="H997" i="2"/>
  <c r="H889" i="2"/>
  <c r="H598" i="2"/>
  <c r="H509" i="2"/>
  <c r="H890" i="2"/>
  <c r="H369" i="2"/>
  <c r="H494" i="2"/>
  <c r="H554" i="2"/>
  <c r="I554" i="2" s="1"/>
  <c r="H370" i="2"/>
  <c r="I370" i="2" s="1"/>
  <c r="H4" i="2"/>
  <c r="H512" i="2"/>
  <c r="H998" i="2"/>
  <c r="H891" i="2"/>
  <c r="H892" i="2"/>
  <c r="H371" i="2"/>
  <c r="H372" i="2"/>
  <c r="H495" i="2"/>
  <c r="H373" i="2"/>
  <c r="H602" i="2"/>
  <c r="I602" i="2" s="1"/>
  <c r="H893" i="2"/>
  <c r="H374" i="2"/>
  <c r="H375" i="2"/>
  <c r="H613" i="2"/>
  <c r="K613" i="2" s="1"/>
  <c r="H496" i="2"/>
  <c r="H376" i="2"/>
  <c r="H894" i="2"/>
  <c r="H377" i="2"/>
  <c r="H999" i="2"/>
  <c r="H1000" i="2"/>
  <c r="H895" i="2"/>
  <c r="H896" i="2"/>
  <c r="H378" i="2"/>
  <c r="K378" i="2" s="1"/>
  <c r="H897" i="2"/>
  <c r="H621" i="2"/>
  <c r="H379" i="2"/>
  <c r="H380" i="2"/>
  <c r="H381" i="2"/>
  <c r="H382" i="2"/>
  <c r="H898" i="2"/>
  <c r="I898" i="2" s="1"/>
  <c r="H383" i="2"/>
  <c r="H384" i="2"/>
  <c r="H385" i="2"/>
  <c r="H1001" i="2"/>
  <c r="H581" i="2"/>
  <c r="H502" i="2"/>
  <c r="H899" i="2"/>
  <c r="H900" i="2"/>
  <c r="H386" i="2"/>
  <c r="I386" i="2" s="1"/>
  <c r="H578" i="2"/>
  <c r="I578" i="2" s="1"/>
  <c r="H387" i="2"/>
  <c r="H901" i="2"/>
  <c r="H388" i="2"/>
  <c r="H902" i="2"/>
  <c r="H389" i="2"/>
  <c r="H903" i="2"/>
  <c r="H1002" i="2"/>
  <c r="H504" i="2"/>
  <c r="H497" i="2"/>
  <c r="H390" i="2"/>
  <c r="H498" i="2"/>
  <c r="I498" i="2" s="1"/>
  <c r="H391" i="2"/>
  <c r="H499" i="2"/>
  <c r="H500" i="2"/>
  <c r="H392" i="2"/>
  <c r="H1003" i="2"/>
  <c r="H1004" i="2"/>
  <c r="H393" i="2"/>
  <c r="H538" i="2"/>
  <c r="I538" i="2" s="1"/>
  <c r="H394" i="2"/>
  <c r="I394" i="2" s="1"/>
  <c r="H904" i="2"/>
  <c r="H1005" i="2"/>
  <c r="H1006" i="2"/>
  <c r="H395" i="2"/>
  <c r="H905" i="2"/>
  <c r="H906" i="2"/>
  <c r="I906" i="2" s="1"/>
  <c r="H907" i="2"/>
  <c r="H908" i="2"/>
  <c r="H537" i="2"/>
  <c r="H909" i="2"/>
  <c r="H396" i="2"/>
  <c r="H397" i="2"/>
  <c r="H910" i="2"/>
  <c r="H398" i="2"/>
  <c r="H511" i="2"/>
  <c r="H399" i="2"/>
  <c r="H600" i="2"/>
  <c r="H611" i="2"/>
  <c r="H400" i="2"/>
  <c r="H911" i="2"/>
  <c r="H912" i="2"/>
  <c r="H401" i="2"/>
  <c r="H913" i="2"/>
  <c r="H569" i="2"/>
  <c r="H914" i="2"/>
  <c r="I914" i="2" s="1"/>
  <c r="H402" i="2"/>
  <c r="I402" i="2" s="1"/>
  <c r="H403" i="2"/>
  <c r="H404" i="2"/>
  <c r="H1007" i="2"/>
  <c r="H531" i="2"/>
  <c r="H1008" i="2"/>
  <c r="H405" i="2"/>
  <c r="H915" i="2"/>
  <c r="H406" i="2"/>
  <c r="K406" i="2" s="1"/>
  <c r="H407" i="2"/>
  <c r="H408" i="2"/>
  <c r="H409" i="2"/>
  <c r="H410" i="2"/>
  <c r="I410" i="2" s="1"/>
  <c r="H411" i="2"/>
  <c r="H412" i="2"/>
  <c r="H413" i="2"/>
  <c r="H916" i="2"/>
  <c r="K916" i="2" s="1"/>
  <c r="H1009" i="2"/>
  <c r="H521" i="2"/>
  <c r="H917" i="2"/>
  <c r="H414" i="2"/>
  <c r="H415" i="2"/>
  <c r="H416" i="2"/>
  <c r="H417" i="2"/>
  <c r="H1010" i="2"/>
  <c r="H918" i="2"/>
  <c r="H1011" i="2"/>
  <c r="H418" i="2"/>
  <c r="I418" i="2" s="1"/>
  <c r="H1012" i="2"/>
  <c r="H919" i="2"/>
  <c r="H419" i="2"/>
  <c r="H577" i="2"/>
  <c r="H920" i="2"/>
  <c r="H1013" i="2"/>
  <c r="H921" i="2"/>
  <c r="H513" i="2"/>
  <c r="H922" i="2"/>
  <c r="I922" i="2" s="1"/>
  <c r="H510" i="2"/>
  <c r="H532" i="2"/>
  <c r="H923" i="2"/>
  <c r="H420" i="2"/>
  <c r="H421" i="2"/>
  <c r="H422" i="2"/>
  <c r="H924" i="2"/>
  <c r="H925" i="2"/>
  <c r="H423" i="2"/>
  <c r="H424" i="2"/>
  <c r="H425" i="2"/>
  <c r="H426" i="2"/>
  <c r="I426" i="2" s="1"/>
  <c r="H427" i="2"/>
  <c r="H428" i="2"/>
  <c r="H523" i="2"/>
  <c r="H429" i="2"/>
  <c r="H926" i="2"/>
  <c r="H430" i="2"/>
  <c r="H431" i="2"/>
  <c r="H432" i="2"/>
  <c r="H433" i="2"/>
  <c r="H434" i="2"/>
  <c r="I434" i="2" s="1"/>
  <c r="H501" i="2"/>
  <c r="H435" i="2"/>
  <c r="H927" i="2"/>
  <c r="H928" i="2"/>
  <c r="H436" i="2"/>
  <c r="H929" i="2"/>
  <c r="H930" i="2"/>
  <c r="H437" i="2"/>
  <c r="H438" i="2"/>
  <c r="H439" i="2"/>
  <c r="H931" i="2"/>
  <c r="H932" i="2"/>
  <c r="H440" i="2"/>
  <c r="H441" i="2"/>
  <c r="H933" i="2"/>
  <c r="H622" i="2"/>
  <c r="F202" i="2" l="1"/>
  <c r="N202" i="2" s="1"/>
  <c r="L194" i="2"/>
  <c r="F34" i="2"/>
  <c r="N34" i="2" s="1"/>
  <c r="F122" i="2"/>
  <c r="N122" i="2" s="1"/>
  <c r="F58" i="2"/>
  <c r="N58" i="2" s="1"/>
  <c r="F845" i="2"/>
  <c r="N845" i="2" s="1"/>
  <c r="F90" i="2"/>
  <c r="N90" i="2" s="1"/>
  <c r="F146" i="2"/>
  <c r="N146" i="2" s="1"/>
  <c r="F322" i="2"/>
  <c r="N322" i="2" s="1"/>
  <c r="F899" i="2"/>
  <c r="N899" i="2" s="1"/>
  <c r="F41" i="2"/>
  <c r="N41" i="2" s="1"/>
  <c r="F329" i="2"/>
  <c r="N329" i="2" s="1"/>
  <c r="F945" i="2"/>
  <c r="N945" i="2" s="1"/>
  <c r="F801" i="2"/>
  <c r="N801" i="2" s="1"/>
  <c r="F858" i="2"/>
  <c r="N858" i="2" s="1"/>
  <c r="F284" i="2"/>
  <c r="N284" i="2" s="1"/>
  <c r="M284" i="2"/>
  <c r="F540" i="2"/>
  <c r="N540" i="2" s="1"/>
  <c r="M540" i="2"/>
  <c r="F796" i="2"/>
  <c r="N796" i="2" s="1"/>
  <c r="M796" i="2"/>
  <c r="F446" i="2"/>
  <c r="N446" i="2" s="1"/>
  <c r="M446" i="2"/>
  <c r="F37" i="2"/>
  <c r="N37" i="2" s="1"/>
  <c r="M37" i="2"/>
  <c r="F101" i="2"/>
  <c r="N101" i="2" s="1"/>
  <c r="M101" i="2"/>
  <c r="F165" i="2"/>
  <c r="N165" i="2" s="1"/>
  <c r="M165" i="2"/>
  <c r="F293" i="2"/>
  <c r="N293" i="2" s="1"/>
  <c r="M293" i="2"/>
  <c r="F30" i="2"/>
  <c r="N30" i="2" s="1"/>
  <c r="M30" i="2"/>
  <c r="F94" i="2"/>
  <c r="N94" i="2" s="1"/>
  <c r="M94" i="2"/>
  <c r="F158" i="2"/>
  <c r="N158" i="2" s="1"/>
  <c r="M158" i="2"/>
  <c r="F222" i="2"/>
  <c r="N222" i="2" s="1"/>
  <c r="M222" i="2"/>
  <c r="F286" i="2"/>
  <c r="N286" i="2" s="1"/>
  <c r="M286" i="2"/>
  <c r="F534" i="2"/>
  <c r="N534" i="2" s="1"/>
  <c r="M534" i="2"/>
  <c r="F89" i="2"/>
  <c r="N89" i="2" s="1"/>
  <c r="M89" i="2"/>
  <c r="F159" i="2"/>
  <c r="N159" i="2" s="1"/>
  <c r="M159" i="2"/>
  <c r="F415" i="2"/>
  <c r="N415" i="2" s="1"/>
  <c r="M415" i="2"/>
  <c r="F671" i="2"/>
  <c r="N671" i="2" s="1"/>
  <c r="M671" i="2"/>
  <c r="F616" i="2"/>
  <c r="N616" i="2" s="1"/>
  <c r="M616" i="2"/>
  <c r="F864" i="2"/>
  <c r="N864" i="2" s="1"/>
  <c r="M864" i="2"/>
  <c r="F465" i="2"/>
  <c r="N465" i="2" s="1"/>
  <c r="M465" i="2"/>
  <c r="F8" i="2"/>
  <c r="N8" i="2" s="1"/>
  <c r="M8" i="2"/>
  <c r="F264" i="2"/>
  <c r="N264" i="2" s="1"/>
  <c r="M264" i="2"/>
  <c r="F736" i="2"/>
  <c r="N736" i="2" s="1"/>
  <c r="M736" i="2"/>
  <c r="F658" i="2"/>
  <c r="N658" i="2" s="1"/>
  <c r="M658" i="2"/>
  <c r="F985" i="2"/>
  <c r="N985" i="2" s="1"/>
  <c r="M985" i="2"/>
  <c r="F913" i="2"/>
  <c r="N913" i="2" s="1"/>
  <c r="M913" i="2"/>
  <c r="F650" i="2"/>
  <c r="N650" i="2" s="1"/>
  <c r="M650" i="2"/>
  <c r="F26" i="2"/>
  <c r="N26" i="2" s="1"/>
  <c r="M26" i="2"/>
  <c r="F154" i="2"/>
  <c r="N154" i="2" s="1"/>
  <c r="M154" i="2"/>
  <c r="F218" i="2"/>
  <c r="N218" i="2" s="1"/>
  <c r="M218" i="2"/>
  <c r="F866" i="2"/>
  <c r="N866" i="2" s="1"/>
  <c r="M866" i="2"/>
  <c r="F818" i="2"/>
  <c r="N818" i="2" s="1"/>
  <c r="M818" i="2"/>
  <c r="F754" i="2"/>
  <c r="N754" i="2" s="1"/>
  <c r="M754" i="2"/>
  <c r="F354" i="2"/>
  <c r="N354" i="2" s="1"/>
  <c r="M354" i="2"/>
  <c r="F403" i="2"/>
  <c r="N403" i="2" s="1"/>
  <c r="M403" i="2"/>
  <c r="F963" i="2"/>
  <c r="N963" i="2" s="1"/>
  <c r="M963" i="2"/>
  <c r="F42" i="2"/>
  <c r="N42" i="2" s="1"/>
  <c r="F292" i="2"/>
  <c r="N292" i="2" s="1"/>
  <c r="M292" i="2"/>
  <c r="F388" i="2"/>
  <c r="N388" i="2" s="1"/>
  <c r="M388" i="2"/>
  <c r="N548" i="2"/>
  <c r="B13" i="1" s="1"/>
  <c r="M548" i="2"/>
  <c r="B12" i="1" s="1"/>
  <c r="F644" i="2"/>
  <c r="N644" i="2" s="1"/>
  <c r="M644" i="2"/>
  <c r="F804" i="2"/>
  <c r="N804" i="2" s="1"/>
  <c r="M804" i="2"/>
  <c r="F900" i="2"/>
  <c r="N900" i="2" s="1"/>
  <c r="M900" i="2"/>
  <c r="F533" i="2"/>
  <c r="M533" i="2"/>
  <c r="F597" i="2"/>
  <c r="N597" i="2" s="1"/>
  <c r="M597" i="2"/>
  <c r="F661" i="2"/>
  <c r="N661" i="2" s="1"/>
  <c r="M661" i="2"/>
  <c r="F909" i="2"/>
  <c r="N909" i="2" s="1"/>
  <c r="M909" i="2"/>
  <c r="F454" i="2"/>
  <c r="N454" i="2" s="1"/>
  <c r="M454" i="2"/>
  <c r="F38" i="2"/>
  <c r="N38" i="2" s="1"/>
  <c r="M38" i="2"/>
  <c r="F102" i="2"/>
  <c r="N102" i="2" s="1"/>
  <c r="M102" i="2"/>
  <c r="F166" i="2"/>
  <c r="N166" i="2" s="1"/>
  <c r="M166" i="2"/>
  <c r="F230" i="2"/>
  <c r="N230" i="2" s="1"/>
  <c r="M230" i="2"/>
  <c r="F274" i="2"/>
  <c r="N274" i="2" s="1"/>
  <c r="F80" i="2"/>
  <c r="N80" i="2" s="1"/>
  <c r="M80" i="2"/>
  <c r="F336" i="2"/>
  <c r="N336" i="2" s="1"/>
  <c r="M336" i="2"/>
  <c r="F969" i="2"/>
  <c r="N969" i="2" s="1"/>
  <c r="M969" i="2"/>
  <c r="F770" i="2"/>
  <c r="N770" i="2" s="1"/>
  <c r="M770" i="2"/>
  <c r="F722" i="2"/>
  <c r="N722" i="2" s="1"/>
  <c r="M722" i="2"/>
  <c r="F466" i="2"/>
  <c r="N466" i="2" s="1"/>
  <c r="M466" i="2"/>
  <c r="F346" i="2"/>
  <c r="N346" i="2" s="1"/>
  <c r="M346" i="2"/>
  <c r="F930" i="2"/>
  <c r="N930" i="2" s="1"/>
  <c r="M930" i="2"/>
  <c r="F27" i="2"/>
  <c r="N27" i="2" s="1"/>
  <c r="M27" i="2"/>
  <c r="F283" i="2"/>
  <c r="N283" i="2" s="1"/>
  <c r="M283" i="2"/>
  <c r="F4" i="2"/>
  <c r="N4" i="2" s="1"/>
  <c r="M4" i="2"/>
  <c r="F132" i="2"/>
  <c r="N132" i="2" s="1"/>
  <c r="M132" i="2"/>
  <c r="F405" i="2"/>
  <c r="N405" i="2" s="1"/>
  <c r="M405" i="2"/>
  <c r="F669" i="2"/>
  <c r="N669" i="2" s="1"/>
  <c r="M669" i="2"/>
  <c r="F302" i="2"/>
  <c r="N302" i="2" s="1"/>
  <c r="M302" i="2"/>
  <c r="F863" i="2"/>
  <c r="N863" i="2" s="1"/>
  <c r="M863" i="2"/>
  <c r="F928" i="2"/>
  <c r="N928" i="2" s="1"/>
  <c r="M928" i="2"/>
  <c r="F216" i="2"/>
  <c r="N216" i="2" s="1"/>
  <c r="M216" i="2"/>
  <c r="F1018" i="2"/>
  <c r="N1018" i="2" s="1"/>
  <c r="M1018" i="2"/>
  <c r="F786" i="2"/>
  <c r="N786" i="2" s="1"/>
  <c r="M786" i="2"/>
  <c r="F738" i="2"/>
  <c r="N738" i="2" s="1"/>
  <c r="M738" i="2"/>
  <c r="F820" i="2"/>
  <c r="N820" i="2" s="1"/>
  <c r="F35" i="2"/>
  <c r="N35" i="2" s="1"/>
  <c r="M35" i="2"/>
  <c r="F99" i="2"/>
  <c r="N99" i="2" s="1"/>
  <c r="M99" i="2"/>
  <c r="F163" i="2"/>
  <c r="N163" i="2" s="1"/>
  <c r="M163" i="2"/>
  <c r="F227" i="2"/>
  <c r="N227" i="2" s="1"/>
  <c r="M227" i="2"/>
  <c r="F291" i="2"/>
  <c r="N291" i="2" s="1"/>
  <c r="M291" i="2"/>
  <c r="F611" i="2"/>
  <c r="N611" i="2" s="1"/>
  <c r="M611" i="2"/>
  <c r="F859" i="2"/>
  <c r="N859" i="2" s="1"/>
  <c r="M859" i="2"/>
  <c r="F57" i="2"/>
  <c r="N57" i="2" s="1"/>
  <c r="M57" i="2"/>
  <c r="F12" i="2"/>
  <c r="N12" i="2" s="1"/>
  <c r="M12" i="2"/>
  <c r="F76" i="2"/>
  <c r="N76" i="2" s="1"/>
  <c r="M76" i="2"/>
  <c r="F140" i="2"/>
  <c r="N140" i="2" s="1"/>
  <c r="M140" i="2"/>
  <c r="F349" i="2"/>
  <c r="N349" i="2" s="1"/>
  <c r="M349" i="2"/>
  <c r="F413" i="2"/>
  <c r="N413" i="2" s="1"/>
  <c r="M413" i="2"/>
  <c r="F477" i="2"/>
  <c r="N477" i="2" s="1"/>
  <c r="M477" i="2"/>
  <c r="F741" i="2"/>
  <c r="N741" i="2" s="1"/>
  <c r="M741" i="2"/>
  <c r="F217" i="2"/>
  <c r="N217" i="2" s="1"/>
  <c r="M217" i="2"/>
  <c r="F183" i="2"/>
  <c r="N183" i="2" s="1"/>
  <c r="M183" i="2"/>
  <c r="F439" i="2"/>
  <c r="N439" i="2" s="1"/>
  <c r="M439" i="2"/>
  <c r="F807" i="2"/>
  <c r="N807" i="2" s="1"/>
  <c r="M807" i="2"/>
  <c r="F871" i="2"/>
  <c r="N871" i="2" s="1"/>
  <c r="M871" i="2"/>
  <c r="F935" i="2"/>
  <c r="N935" i="2" s="1"/>
  <c r="M935" i="2"/>
  <c r="F999" i="2"/>
  <c r="N999" i="2" s="1"/>
  <c r="M999" i="2"/>
  <c r="F528" i="2"/>
  <c r="N528" i="2" s="1"/>
  <c r="M528" i="2"/>
  <c r="F32" i="2"/>
  <c r="N32" i="2" s="1"/>
  <c r="M32" i="2"/>
  <c r="F96" i="2"/>
  <c r="N96" i="2" s="1"/>
  <c r="M96" i="2"/>
  <c r="F160" i="2"/>
  <c r="N160" i="2" s="1"/>
  <c r="M160" i="2"/>
  <c r="F224" i="2"/>
  <c r="N224" i="2" s="1"/>
  <c r="M224" i="2"/>
  <c r="F288" i="2"/>
  <c r="N288" i="2" s="1"/>
  <c r="M288" i="2"/>
  <c r="F352" i="2"/>
  <c r="N352" i="2" s="1"/>
  <c r="M352" i="2"/>
  <c r="F345" i="2"/>
  <c r="N345" i="2" s="1"/>
  <c r="M345" i="2"/>
  <c r="F601" i="2"/>
  <c r="N601" i="2" s="1"/>
  <c r="M601" i="2"/>
  <c r="F802" i="2"/>
  <c r="N802" i="2" s="1"/>
  <c r="M802" i="2"/>
  <c r="F290" i="2"/>
  <c r="N290" i="2" s="1"/>
  <c r="M290" i="2"/>
  <c r="F994" i="2"/>
  <c r="N994" i="2" s="1"/>
  <c r="M994" i="2"/>
  <c r="F810" i="2"/>
  <c r="N810" i="2" s="1"/>
  <c r="M810" i="2"/>
  <c r="F91" i="2"/>
  <c r="N91" i="2" s="1"/>
  <c r="M91" i="2"/>
  <c r="F469" i="2"/>
  <c r="N469" i="2" s="1"/>
  <c r="M469" i="2"/>
  <c r="F733" i="2"/>
  <c r="N733" i="2" s="1"/>
  <c r="M733" i="2"/>
  <c r="F991" i="2"/>
  <c r="N991" i="2" s="1"/>
  <c r="M991" i="2"/>
  <c r="F88" i="2"/>
  <c r="N88" i="2" s="1"/>
  <c r="M88" i="2"/>
  <c r="F280" i="2"/>
  <c r="N280" i="2" s="1"/>
  <c r="M280" i="2"/>
  <c r="F777" i="2"/>
  <c r="N777" i="2" s="1"/>
  <c r="M777" i="2"/>
  <c r="F474" i="2"/>
  <c r="N474" i="2" s="1"/>
  <c r="M474" i="2"/>
  <c r="L170" i="2"/>
  <c r="F308" i="2"/>
  <c r="N308" i="2" s="1"/>
  <c r="F867" i="2"/>
  <c r="N867" i="2" s="1"/>
  <c r="M867" i="2"/>
  <c r="F236" i="2"/>
  <c r="N236" i="2" s="1"/>
  <c r="M236" i="2"/>
  <c r="F332" i="2"/>
  <c r="N332" i="2" s="1"/>
  <c r="M332" i="2"/>
  <c r="F492" i="2"/>
  <c r="N492" i="2" s="1"/>
  <c r="M492" i="2"/>
  <c r="F588" i="2"/>
  <c r="N588" i="2" s="1"/>
  <c r="M588" i="2"/>
  <c r="F748" i="2"/>
  <c r="N748" i="2" s="1"/>
  <c r="M748" i="2"/>
  <c r="F844" i="2"/>
  <c r="N844" i="2" s="1"/>
  <c r="M844" i="2"/>
  <c r="F749" i="2"/>
  <c r="N749" i="2" s="1"/>
  <c r="M749" i="2"/>
  <c r="F813" i="2"/>
  <c r="N813" i="2" s="1"/>
  <c r="M813" i="2"/>
  <c r="F933" i="2"/>
  <c r="N933" i="2" s="1"/>
  <c r="M933" i="2"/>
  <c r="F422" i="2"/>
  <c r="N422" i="2" s="1"/>
  <c r="F255" i="2"/>
  <c r="N255" i="2" s="1"/>
  <c r="M255" i="2"/>
  <c r="F511" i="2"/>
  <c r="N511" i="2" s="1"/>
  <c r="M511" i="2"/>
  <c r="F639" i="2"/>
  <c r="N639" i="2" s="1"/>
  <c r="M639" i="2"/>
  <c r="F703" i="2"/>
  <c r="N703" i="2" s="1"/>
  <c r="F759" i="2"/>
  <c r="N759" i="2" s="1"/>
  <c r="F536" i="2"/>
  <c r="N536" i="2" s="1"/>
  <c r="M536" i="2"/>
  <c r="F104" i="2"/>
  <c r="N104" i="2" s="1"/>
  <c r="M104" i="2"/>
  <c r="F168" i="2"/>
  <c r="N168" i="2" s="1"/>
  <c r="M168" i="2"/>
  <c r="F232" i="2"/>
  <c r="N232" i="2" s="1"/>
  <c r="M232" i="2"/>
  <c r="F296" i="2"/>
  <c r="N296" i="2" s="1"/>
  <c r="M296" i="2"/>
  <c r="F554" i="2"/>
  <c r="N554" i="2" s="1"/>
  <c r="M554" i="2"/>
  <c r="F721" i="2"/>
  <c r="N721" i="2" s="1"/>
  <c r="M721" i="2"/>
  <c r="F641" i="2"/>
  <c r="N641" i="2" s="1"/>
  <c r="M641" i="2"/>
  <c r="F426" i="2"/>
  <c r="N426" i="2" s="1"/>
  <c r="M426" i="2"/>
  <c r="F956" i="2"/>
  <c r="N956" i="2" s="1"/>
  <c r="M956" i="2"/>
  <c r="F882" i="2"/>
  <c r="N882" i="2" s="1"/>
  <c r="M882" i="2"/>
  <c r="F282" i="2"/>
  <c r="N282" i="2" s="1"/>
  <c r="M282" i="2"/>
  <c r="F874" i="2"/>
  <c r="N874" i="2" s="1"/>
  <c r="M874" i="2"/>
  <c r="L474" i="2"/>
  <c r="F219" i="2"/>
  <c r="N219" i="2" s="1"/>
  <c r="M219" i="2"/>
  <c r="F68" i="2"/>
  <c r="N68" i="2" s="1"/>
  <c r="M68" i="2"/>
  <c r="F605" i="2"/>
  <c r="N605" i="2" s="1"/>
  <c r="M605" i="2"/>
  <c r="F927" i="2"/>
  <c r="N927" i="2" s="1"/>
  <c r="M927" i="2"/>
  <c r="F392" i="2"/>
  <c r="N392" i="2" s="1"/>
  <c r="M392" i="2"/>
  <c r="F672" i="2"/>
  <c r="N672" i="2" s="1"/>
  <c r="M672" i="2"/>
  <c r="F152" i="2"/>
  <c r="N152" i="2" s="1"/>
  <c r="M152" i="2"/>
  <c r="F344" i="2"/>
  <c r="N344" i="2" s="1"/>
  <c r="M344" i="2"/>
  <c r="F522" i="2"/>
  <c r="N522" i="2" s="1"/>
  <c r="M522" i="2"/>
  <c r="F842" i="2"/>
  <c r="N842" i="2" s="1"/>
  <c r="M842" i="2"/>
  <c r="F690" i="2"/>
  <c r="N690" i="2" s="1"/>
  <c r="M690" i="2"/>
  <c r="F970" i="2"/>
  <c r="N970" i="2" s="1"/>
  <c r="M970" i="2"/>
  <c r="L186" i="2"/>
  <c r="F691" i="2"/>
  <c r="N691" i="2" s="1"/>
  <c r="F811" i="2"/>
  <c r="N811" i="2" s="1"/>
  <c r="M811" i="2"/>
  <c r="F995" i="2"/>
  <c r="N995" i="2" s="1"/>
  <c r="F340" i="2"/>
  <c r="N340" i="2" s="1"/>
  <c r="M340" i="2"/>
  <c r="F596" i="2"/>
  <c r="N596" i="2" s="1"/>
  <c r="M596" i="2"/>
  <c r="F852" i="2"/>
  <c r="N852" i="2" s="1"/>
  <c r="M852" i="2"/>
  <c r="F941" i="2"/>
  <c r="N941" i="2" s="1"/>
  <c r="M941" i="2"/>
  <c r="F782" i="2"/>
  <c r="N782" i="2" s="1"/>
  <c r="M782" i="2"/>
  <c r="F728" i="2"/>
  <c r="N728" i="2" s="1"/>
  <c r="M728" i="2"/>
  <c r="F263" i="2"/>
  <c r="N263" i="2" s="1"/>
  <c r="M263" i="2"/>
  <c r="F327" i="2"/>
  <c r="N327" i="2" s="1"/>
  <c r="M327" i="2"/>
  <c r="F391" i="2"/>
  <c r="N391" i="2" s="1"/>
  <c r="M391" i="2"/>
  <c r="F455" i="2"/>
  <c r="N455" i="2" s="1"/>
  <c r="M455" i="2"/>
  <c r="F519" i="2"/>
  <c r="N519" i="2" s="1"/>
  <c r="M519" i="2"/>
  <c r="F583" i="2"/>
  <c r="N583" i="2" s="1"/>
  <c r="M583" i="2"/>
  <c r="F647" i="2"/>
  <c r="N647" i="2" s="1"/>
  <c r="M647" i="2"/>
  <c r="F416" i="2"/>
  <c r="N416" i="2" s="1"/>
  <c r="M416" i="2"/>
  <c r="F48" i="2"/>
  <c r="N48" i="2" s="1"/>
  <c r="M48" i="2"/>
  <c r="F112" i="2"/>
  <c r="N112" i="2" s="1"/>
  <c r="M112" i="2"/>
  <c r="F176" i="2"/>
  <c r="N176" i="2" s="1"/>
  <c r="M176" i="2"/>
  <c r="F240" i="2"/>
  <c r="N240" i="2" s="1"/>
  <c r="M240" i="2"/>
  <c r="F304" i="2"/>
  <c r="N304" i="2" s="1"/>
  <c r="M304" i="2"/>
  <c r="F624" i="2"/>
  <c r="N624" i="2" s="1"/>
  <c r="M624" i="2"/>
  <c r="F657" i="2"/>
  <c r="N657" i="2" s="1"/>
  <c r="M657" i="2"/>
  <c r="F978" i="2"/>
  <c r="N978" i="2" s="1"/>
  <c r="M978" i="2"/>
  <c r="F66" i="2"/>
  <c r="N66" i="2" s="1"/>
  <c r="M66" i="2"/>
  <c r="F258" i="2"/>
  <c r="N258" i="2" s="1"/>
  <c r="M258" i="2"/>
  <c r="F1010" i="2"/>
  <c r="N1010" i="2" s="1"/>
  <c r="M1010" i="2"/>
  <c r="F106" i="2"/>
  <c r="N106" i="2" s="1"/>
  <c r="F1012" i="2"/>
  <c r="N1012" i="2" s="1"/>
  <c r="M1012" i="2"/>
  <c r="F225" i="2"/>
  <c r="N225" i="2" s="1"/>
  <c r="M225" i="2"/>
  <c r="F15" i="2"/>
  <c r="N15" i="2" s="1"/>
  <c r="M15" i="2"/>
  <c r="F79" i="2"/>
  <c r="N79" i="2" s="1"/>
  <c r="M79" i="2"/>
  <c r="F143" i="2"/>
  <c r="N143" i="2" s="1"/>
  <c r="M143" i="2"/>
  <c r="F207" i="2"/>
  <c r="N207" i="2" s="1"/>
  <c r="M207" i="2"/>
  <c r="F271" i="2"/>
  <c r="N271" i="2" s="1"/>
  <c r="M271" i="2"/>
  <c r="F335" i="2"/>
  <c r="N335" i="2" s="1"/>
  <c r="M335" i="2"/>
  <c r="F591" i="2"/>
  <c r="N591" i="2" s="1"/>
  <c r="M591" i="2"/>
  <c r="F424" i="2"/>
  <c r="N424" i="2" s="1"/>
  <c r="M424" i="2"/>
  <c r="F488" i="2"/>
  <c r="N488" i="2" s="1"/>
  <c r="M488" i="2"/>
  <c r="F962" i="2"/>
  <c r="N962" i="2" s="1"/>
  <c r="M962" i="2"/>
  <c r="F572" i="2"/>
  <c r="N572" i="2" s="1"/>
  <c r="F756" i="2"/>
  <c r="N756" i="2" s="1"/>
  <c r="M756" i="2"/>
  <c r="F138" i="2"/>
  <c r="N138" i="2" s="1"/>
  <c r="M138" i="2"/>
  <c r="F714" i="2"/>
  <c r="N714" i="2" s="1"/>
  <c r="M714" i="2"/>
  <c r="F155" i="2"/>
  <c r="N155" i="2" s="1"/>
  <c r="M155" i="2"/>
  <c r="F541" i="2"/>
  <c r="N541" i="2" s="1"/>
  <c r="M541" i="2"/>
  <c r="L146" i="2"/>
  <c r="F709" i="2"/>
  <c r="N709" i="2" s="1"/>
  <c r="M709" i="2"/>
  <c r="F542" i="2"/>
  <c r="N542" i="2" s="1"/>
  <c r="M542" i="2"/>
  <c r="F662" i="2"/>
  <c r="N662" i="2" s="1"/>
  <c r="M662" i="2"/>
  <c r="F984" i="2"/>
  <c r="N984" i="2" s="1"/>
  <c r="M984" i="2"/>
  <c r="F29" i="2"/>
  <c r="N29" i="2" s="1"/>
  <c r="M29" i="2"/>
  <c r="F93" i="2"/>
  <c r="N93" i="2" s="1"/>
  <c r="M93" i="2"/>
  <c r="F157" i="2"/>
  <c r="N157" i="2" s="1"/>
  <c r="M157" i="2"/>
  <c r="F221" i="2"/>
  <c r="N221" i="2" s="1"/>
  <c r="M221" i="2"/>
  <c r="F285" i="2"/>
  <c r="N285" i="2" s="1"/>
  <c r="M285" i="2"/>
  <c r="F654" i="2"/>
  <c r="N654" i="2" s="1"/>
  <c r="M654" i="2"/>
  <c r="F830" i="2"/>
  <c r="N830" i="2" s="1"/>
  <c r="M830" i="2"/>
  <c r="F87" i="2"/>
  <c r="N87" i="2" s="1"/>
  <c r="M87" i="2"/>
  <c r="F343" i="2"/>
  <c r="N343" i="2" s="1"/>
  <c r="M343" i="2"/>
  <c r="F599" i="2"/>
  <c r="N599" i="2" s="1"/>
  <c r="M599" i="2"/>
  <c r="F618" i="2"/>
  <c r="N618" i="2" s="1"/>
  <c r="M618" i="2"/>
  <c r="F705" i="2"/>
  <c r="N705" i="2" s="1"/>
  <c r="M705" i="2"/>
  <c r="F234" i="2"/>
  <c r="N234" i="2" s="1"/>
  <c r="F746" i="2"/>
  <c r="N746" i="2" s="1"/>
  <c r="M746" i="2"/>
  <c r="F778" i="2"/>
  <c r="N778" i="2" s="1"/>
  <c r="M778" i="2"/>
  <c r="F682" i="2"/>
  <c r="N682" i="2" s="1"/>
  <c r="M682" i="2"/>
  <c r="F180" i="2"/>
  <c r="N180" i="2" s="1"/>
  <c r="F303" i="2"/>
  <c r="N303" i="2" s="1"/>
  <c r="F372" i="2"/>
  <c r="N372" i="2" s="1"/>
  <c r="L162" i="2"/>
  <c r="F742" i="2"/>
  <c r="N742" i="2" s="1"/>
  <c r="F584" i="2"/>
  <c r="N584" i="2" s="1"/>
  <c r="F768" i="2"/>
  <c r="N768" i="2" s="1"/>
  <c r="F564" i="2"/>
  <c r="N564" i="2" s="1"/>
  <c r="L10" i="2"/>
  <c r="F50" i="2"/>
  <c r="N50" i="2" s="1"/>
  <c r="F306" i="2"/>
  <c r="N306" i="2" s="1"/>
  <c r="F837" i="2"/>
  <c r="N837" i="2" s="1"/>
  <c r="F316" i="2"/>
  <c r="N316" i="2" s="1"/>
  <c r="L522" i="2"/>
  <c r="F43" i="2"/>
  <c r="N43" i="2" s="1"/>
  <c r="F831" i="2"/>
  <c r="N831" i="2" s="1"/>
  <c r="F951" i="2"/>
  <c r="N951" i="2" s="1"/>
  <c r="F649" i="2"/>
  <c r="N649" i="2" s="1"/>
  <c r="F370" i="2"/>
  <c r="N370" i="2" s="1"/>
  <c r="F172" i="2"/>
  <c r="N172" i="2" s="1"/>
  <c r="F884" i="2"/>
  <c r="N884" i="2" s="1"/>
  <c r="F11" i="2"/>
  <c r="N11" i="2" s="1"/>
  <c r="F67" i="2"/>
  <c r="N67" i="2" s="1"/>
  <c r="F131" i="2"/>
  <c r="N131" i="2" s="1"/>
  <c r="F195" i="2"/>
  <c r="N195" i="2" s="1"/>
  <c r="F259" i="2"/>
  <c r="N259" i="2" s="1"/>
  <c r="F323" i="2"/>
  <c r="N323" i="2" s="1"/>
  <c r="F387" i="2"/>
  <c r="N387" i="2" s="1"/>
  <c r="F451" i="2"/>
  <c r="N451" i="2" s="1"/>
  <c r="F515" i="2"/>
  <c r="N515" i="2" s="1"/>
  <c r="F571" i="2"/>
  <c r="N571" i="2" s="1"/>
  <c r="F635" i="2"/>
  <c r="N635" i="2" s="1"/>
  <c r="F755" i="2"/>
  <c r="N755" i="2" s="1"/>
  <c r="F819" i="2"/>
  <c r="N819" i="2" s="1"/>
  <c r="F883" i="2"/>
  <c r="N883" i="2" s="1"/>
  <c r="F939" i="2"/>
  <c r="N939" i="2" s="1"/>
  <c r="F936" i="2"/>
  <c r="N936" i="2" s="1"/>
  <c r="F161" i="2"/>
  <c r="N161" i="2" s="1"/>
  <c r="F449" i="2"/>
  <c r="N449" i="2" s="1"/>
  <c r="F228" i="2"/>
  <c r="N228" i="2" s="1"/>
  <c r="F324" i="2"/>
  <c r="N324" i="2" s="1"/>
  <c r="F396" i="2"/>
  <c r="N396" i="2" s="1"/>
  <c r="F476" i="2"/>
  <c r="N476" i="2" s="1"/>
  <c r="F556" i="2"/>
  <c r="N556" i="2" s="1"/>
  <c r="F652" i="2"/>
  <c r="N652" i="2" s="1"/>
  <c r="F732" i="2"/>
  <c r="N732" i="2" s="1"/>
  <c r="F812" i="2"/>
  <c r="N812" i="2" s="1"/>
  <c r="F908" i="2"/>
  <c r="N908" i="2" s="1"/>
  <c r="F980" i="2"/>
  <c r="N980" i="2" s="1"/>
  <c r="F341" i="2"/>
  <c r="N341" i="2" s="1"/>
  <c r="F797" i="2"/>
  <c r="N797" i="2" s="1"/>
  <c r="F973" i="2"/>
  <c r="N973" i="2" s="1"/>
  <c r="F398" i="2"/>
  <c r="N398" i="2" s="1"/>
  <c r="F574" i="2"/>
  <c r="N574" i="2" s="1"/>
  <c r="F694" i="2"/>
  <c r="N694" i="2" s="1"/>
  <c r="F862" i="2"/>
  <c r="N862" i="2" s="1"/>
  <c r="F1006" i="2"/>
  <c r="N1006" i="2" s="1"/>
  <c r="F712" i="2"/>
  <c r="N712" i="2" s="1"/>
  <c r="F952" i="2"/>
  <c r="N952" i="2" s="1"/>
  <c r="F553" i="2"/>
  <c r="N553" i="2" s="1"/>
  <c r="F5" i="2"/>
  <c r="N5" i="2" s="1"/>
  <c r="F69" i="2"/>
  <c r="N69" i="2" s="1"/>
  <c r="F133" i="2"/>
  <c r="N133" i="2" s="1"/>
  <c r="F197" i="2"/>
  <c r="N197" i="2" s="1"/>
  <c r="F253" i="2"/>
  <c r="N253" i="2" s="1"/>
  <c r="F309" i="2"/>
  <c r="N309" i="2" s="1"/>
  <c r="F822" i="2"/>
  <c r="N822" i="2" s="1"/>
  <c r="F14" i="2"/>
  <c r="N14" i="2" s="1"/>
  <c r="F78" i="2"/>
  <c r="N78" i="2" s="1"/>
  <c r="F142" i="2"/>
  <c r="N142" i="2" s="1"/>
  <c r="F206" i="2"/>
  <c r="N206" i="2" s="1"/>
  <c r="F270" i="2"/>
  <c r="N270" i="2" s="1"/>
  <c r="F334" i="2"/>
  <c r="N334" i="2" s="1"/>
  <c r="F502" i="2"/>
  <c r="N502" i="2" s="1"/>
  <c r="F638" i="2"/>
  <c r="N638" i="2" s="1"/>
  <c r="F806" i="2"/>
  <c r="N806" i="2" s="1"/>
  <c r="F982" i="2"/>
  <c r="N982" i="2" s="1"/>
  <c r="F760" i="2"/>
  <c r="N760" i="2" s="1"/>
  <c r="F71" i="2"/>
  <c r="N71" i="2" s="1"/>
  <c r="F135" i="2"/>
  <c r="N135" i="2" s="1"/>
  <c r="F199" i="2"/>
  <c r="N199" i="2" s="1"/>
  <c r="F319" i="2"/>
  <c r="N319" i="2" s="1"/>
  <c r="F383" i="2"/>
  <c r="N383" i="2" s="1"/>
  <c r="F447" i="2"/>
  <c r="N447" i="2" s="1"/>
  <c r="F575" i="2"/>
  <c r="N575" i="2" s="1"/>
  <c r="F16" i="2"/>
  <c r="N16" i="2" s="1"/>
  <c r="F144" i="2"/>
  <c r="N144" i="2" s="1"/>
  <c r="F208" i="2"/>
  <c r="N208" i="2" s="1"/>
  <c r="F272" i="2"/>
  <c r="N272" i="2" s="1"/>
  <c r="F436" i="2"/>
  <c r="N436" i="2" s="1"/>
  <c r="F412" i="2"/>
  <c r="N412" i="2" s="1"/>
  <c r="L130" i="2"/>
  <c r="F19" i="2"/>
  <c r="N19" i="2" s="1"/>
  <c r="F75" i="2"/>
  <c r="N75" i="2" s="1"/>
  <c r="F139" i="2"/>
  <c r="N139" i="2" s="1"/>
  <c r="F203" i="2"/>
  <c r="N203" i="2" s="1"/>
  <c r="F267" i="2"/>
  <c r="N267" i="2" s="1"/>
  <c r="F331" i="2"/>
  <c r="N331" i="2" s="1"/>
  <c r="F395" i="2"/>
  <c r="N395" i="2" s="1"/>
  <c r="F459" i="2"/>
  <c r="N459" i="2" s="1"/>
  <c r="F523" i="2"/>
  <c r="N523" i="2" s="1"/>
  <c r="F579" i="2"/>
  <c r="N579" i="2" s="1"/>
  <c r="F643" i="2"/>
  <c r="N643" i="2" s="1"/>
  <c r="F699" i="2"/>
  <c r="N699" i="2" s="1"/>
  <c r="F763" i="2"/>
  <c r="N763" i="2" s="1"/>
  <c r="F827" i="2"/>
  <c r="N827" i="2" s="1"/>
  <c r="F891" i="2"/>
  <c r="N891" i="2" s="1"/>
  <c r="F947" i="2"/>
  <c r="N947" i="2" s="1"/>
  <c r="F1003" i="2"/>
  <c r="N1003" i="2" s="1"/>
  <c r="F960" i="2"/>
  <c r="N960" i="2" s="1"/>
  <c r="F209" i="2"/>
  <c r="N209" i="2" s="1"/>
  <c r="F473" i="2"/>
  <c r="N473" i="2" s="1"/>
  <c r="F20" i="2"/>
  <c r="N20" i="2" s="1"/>
  <c r="F84" i="2"/>
  <c r="N84" i="2" s="1"/>
  <c r="F148" i="2"/>
  <c r="N148" i="2" s="1"/>
  <c r="F404" i="2"/>
  <c r="N404" i="2" s="1"/>
  <c r="F484" i="2"/>
  <c r="N484" i="2" s="1"/>
  <c r="F580" i="2"/>
  <c r="N580" i="2" s="1"/>
  <c r="F660" i="2"/>
  <c r="N660" i="2" s="1"/>
  <c r="F740" i="2"/>
  <c r="N740" i="2" s="1"/>
  <c r="F836" i="2"/>
  <c r="N836" i="2" s="1"/>
  <c r="F916" i="2"/>
  <c r="N916" i="2" s="1"/>
  <c r="F988" i="2"/>
  <c r="N988" i="2" s="1"/>
  <c r="F549" i="2"/>
  <c r="N549" i="2" s="1"/>
  <c r="F613" i="2"/>
  <c r="N613" i="2" s="1"/>
  <c r="F677" i="2"/>
  <c r="N677" i="2" s="1"/>
  <c r="F805" i="2"/>
  <c r="N805" i="2" s="1"/>
  <c r="F853" i="2"/>
  <c r="N853" i="2" s="1"/>
  <c r="F917" i="2"/>
  <c r="N917" i="2" s="1"/>
  <c r="F981" i="2"/>
  <c r="N981" i="2" s="1"/>
  <c r="F406" i="2"/>
  <c r="N406" i="2" s="1"/>
  <c r="F462" i="2"/>
  <c r="N462" i="2" s="1"/>
  <c r="F582" i="2"/>
  <c r="N582" i="2" s="1"/>
  <c r="F718" i="2"/>
  <c r="N718" i="2" s="1"/>
  <c r="F886" i="2"/>
  <c r="N886" i="2" s="1"/>
  <c r="F544" i="2"/>
  <c r="N544" i="2" s="1"/>
  <c r="F744" i="2"/>
  <c r="N744" i="2" s="1"/>
  <c r="F265" i="2"/>
  <c r="N265" i="2" s="1"/>
  <c r="F577" i="2"/>
  <c r="N577" i="2" s="1"/>
  <c r="F13" i="2"/>
  <c r="N13" i="2" s="1"/>
  <c r="F77" i="2"/>
  <c r="N77" i="2" s="1"/>
  <c r="F141" i="2"/>
  <c r="N141" i="2" s="1"/>
  <c r="F205" i="2"/>
  <c r="N205" i="2" s="1"/>
  <c r="F261" i="2"/>
  <c r="N261" i="2" s="1"/>
  <c r="F509" i="2"/>
  <c r="N509" i="2" s="1"/>
  <c r="F846" i="2"/>
  <c r="N846" i="2" s="1"/>
  <c r="F22" i="2"/>
  <c r="N22" i="2" s="1"/>
  <c r="F86" i="2"/>
  <c r="N86" i="2" s="1"/>
  <c r="F150" i="2"/>
  <c r="N150" i="2" s="1"/>
  <c r="F214" i="2"/>
  <c r="N214" i="2" s="1"/>
  <c r="F278" i="2"/>
  <c r="N278" i="2" s="1"/>
  <c r="F342" i="2"/>
  <c r="N342" i="2" s="1"/>
  <c r="F518" i="2"/>
  <c r="N518" i="2" s="1"/>
  <c r="F998" i="2"/>
  <c r="N998" i="2" s="1"/>
  <c r="F792" i="2"/>
  <c r="N792" i="2" s="1"/>
  <c r="F24" i="2"/>
  <c r="N24" i="2" s="1"/>
  <c r="F210" i="2"/>
  <c r="N210" i="2" s="1"/>
  <c r="F275" i="2"/>
  <c r="N275" i="2" s="1"/>
  <c r="F531" i="2"/>
  <c r="N531" i="2" s="1"/>
  <c r="F257" i="2"/>
  <c r="N257" i="2" s="1"/>
  <c r="F156" i="2"/>
  <c r="N156" i="2" s="1"/>
  <c r="F996" i="2"/>
  <c r="N996" i="2" s="1"/>
  <c r="F557" i="2"/>
  <c r="N557" i="2" s="1"/>
  <c r="F685" i="2"/>
  <c r="N685" i="2" s="1"/>
  <c r="F989" i="2"/>
  <c r="N989" i="2" s="1"/>
  <c r="F910" i="2"/>
  <c r="N910" i="2" s="1"/>
  <c r="F305" i="2"/>
  <c r="N305" i="2" s="1"/>
  <c r="F149" i="2"/>
  <c r="N149" i="2" s="1"/>
  <c r="F854" i="2"/>
  <c r="N854" i="2" s="1"/>
  <c r="F279" i="2"/>
  <c r="N279" i="2" s="1"/>
  <c r="F463" i="2"/>
  <c r="N463" i="2" s="1"/>
  <c r="F711" i="2"/>
  <c r="N711" i="2" s="1"/>
  <c r="F887" i="2"/>
  <c r="N887" i="2" s="1"/>
  <c r="F400" i="2"/>
  <c r="N400" i="2" s="1"/>
  <c r="F1000" i="2"/>
  <c r="N1000" i="2" s="1"/>
  <c r="F946" i="2"/>
  <c r="N946" i="2" s="1"/>
  <c r="F347" i="2"/>
  <c r="N347" i="2" s="1"/>
  <c r="F411" i="2"/>
  <c r="N411" i="2" s="1"/>
  <c r="F475" i="2"/>
  <c r="N475" i="2" s="1"/>
  <c r="F539" i="2"/>
  <c r="N539" i="2" s="1"/>
  <c r="F595" i="2"/>
  <c r="N595" i="2" s="1"/>
  <c r="F659" i="2"/>
  <c r="N659" i="2" s="1"/>
  <c r="F715" i="2"/>
  <c r="N715" i="2" s="1"/>
  <c r="F779" i="2"/>
  <c r="N779" i="2" s="1"/>
  <c r="F843" i="2"/>
  <c r="N843" i="2" s="1"/>
  <c r="F2" i="2"/>
  <c r="N2" i="2" s="1"/>
  <c r="F1016" i="2"/>
  <c r="N1016" i="2" s="1"/>
  <c r="F281" i="2"/>
  <c r="N281" i="2" s="1"/>
  <c r="F529" i="2"/>
  <c r="N529" i="2" s="1"/>
  <c r="F36" i="2"/>
  <c r="N36" i="2" s="1"/>
  <c r="F100" i="2"/>
  <c r="N100" i="2" s="1"/>
  <c r="F164" i="2"/>
  <c r="N164" i="2" s="1"/>
  <c r="F268" i="2"/>
  <c r="N268" i="2" s="1"/>
  <c r="F348" i="2"/>
  <c r="N348" i="2" s="1"/>
  <c r="F420" i="2"/>
  <c r="N420" i="2" s="1"/>
  <c r="F516" i="2"/>
  <c r="N516" i="2" s="1"/>
  <c r="F676" i="2"/>
  <c r="N676" i="2" s="1"/>
  <c r="F772" i="2"/>
  <c r="N772" i="2" s="1"/>
  <c r="F932" i="2"/>
  <c r="N932" i="2" s="1"/>
  <c r="F1004" i="2"/>
  <c r="N1004" i="2" s="1"/>
  <c r="F365" i="2"/>
  <c r="N365" i="2" s="1"/>
  <c r="F429" i="2"/>
  <c r="N429" i="2" s="1"/>
  <c r="F493" i="2"/>
  <c r="N493" i="2" s="1"/>
  <c r="F565" i="2"/>
  <c r="N565" i="2" s="1"/>
  <c r="F629" i="2"/>
  <c r="N629" i="2" s="1"/>
  <c r="F693" i="2"/>
  <c r="N693" i="2" s="1"/>
  <c r="F757" i="2"/>
  <c r="N757" i="2" s="1"/>
  <c r="F821" i="2"/>
  <c r="N821" i="2" s="1"/>
  <c r="F869" i="2"/>
  <c r="N869" i="2" s="1"/>
  <c r="F997" i="2"/>
  <c r="N997" i="2" s="1"/>
  <c r="F494" i="2"/>
  <c r="N494" i="2" s="1"/>
  <c r="F614" i="2"/>
  <c r="N614" i="2" s="1"/>
  <c r="F918" i="2"/>
  <c r="N918" i="2" s="1"/>
  <c r="F65" i="2"/>
  <c r="N65" i="2" s="1"/>
  <c r="F337" i="2"/>
  <c r="N337" i="2" s="1"/>
  <c r="F277" i="2"/>
  <c r="N277" i="2" s="1"/>
  <c r="F726" i="2"/>
  <c r="N726" i="2" s="1"/>
  <c r="F894" i="2"/>
  <c r="N894" i="2" s="1"/>
  <c r="F294" i="2"/>
  <c r="N294" i="2" s="1"/>
  <c r="F358" i="2"/>
  <c r="N358" i="2" s="1"/>
  <c r="F550" i="2"/>
  <c r="N550" i="2" s="1"/>
  <c r="F686" i="2"/>
  <c r="N686" i="2" s="1"/>
  <c r="F878" i="2"/>
  <c r="N878" i="2" s="1"/>
  <c r="F560" i="2"/>
  <c r="N560" i="2" s="1"/>
  <c r="F856" i="2"/>
  <c r="N856" i="2" s="1"/>
  <c r="F129" i="2"/>
  <c r="N129" i="2" s="1"/>
  <c r="F401" i="2"/>
  <c r="N401" i="2" s="1"/>
  <c r="F31" i="2"/>
  <c r="N31" i="2" s="1"/>
  <c r="F95" i="2"/>
  <c r="N95" i="2" s="1"/>
  <c r="F223" i="2"/>
  <c r="N223" i="2" s="1"/>
  <c r="F287" i="2"/>
  <c r="N287" i="2" s="1"/>
  <c r="F407" i="2"/>
  <c r="N407" i="2" s="1"/>
  <c r="F471" i="2"/>
  <c r="N471" i="2" s="1"/>
  <c r="F535" i="2"/>
  <c r="N535" i="2" s="1"/>
  <c r="F663" i="2"/>
  <c r="N663" i="2" s="1"/>
  <c r="F719" i="2"/>
  <c r="N719" i="2" s="1"/>
  <c r="F775" i="2"/>
  <c r="N775" i="2" s="1"/>
  <c r="F895" i="2"/>
  <c r="N895" i="2" s="1"/>
  <c r="F1015" i="2"/>
  <c r="N1015" i="2" s="1"/>
  <c r="F408" i="2"/>
  <c r="N408" i="2" s="1"/>
  <c r="F472" i="2"/>
  <c r="N472" i="2" s="1"/>
  <c r="F720" i="2"/>
  <c r="N720" i="2" s="1"/>
  <c r="F25" i="2"/>
  <c r="N25" i="2" s="1"/>
  <c r="F321" i="2"/>
  <c r="N321" i="2" s="1"/>
  <c r="F561" i="2"/>
  <c r="N561" i="2" s="1"/>
  <c r="F40" i="2"/>
  <c r="N40" i="2" s="1"/>
  <c r="F211" i="2"/>
  <c r="N211" i="2" s="1"/>
  <c r="F467" i="2"/>
  <c r="N467" i="2" s="1"/>
  <c r="F707" i="2"/>
  <c r="N707" i="2" s="1"/>
  <c r="F835" i="2"/>
  <c r="N835" i="2" s="1"/>
  <c r="F992" i="2"/>
  <c r="N992" i="2" s="1"/>
  <c r="F28" i="2"/>
  <c r="N28" i="2" s="1"/>
  <c r="F260" i="2"/>
  <c r="N260" i="2" s="1"/>
  <c r="F421" i="2"/>
  <c r="N421" i="2" s="1"/>
  <c r="F925" i="2"/>
  <c r="N925" i="2" s="1"/>
  <c r="F33" i="2"/>
  <c r="N33" i="2" s="1"/>
  <c r="F85" i="2"/>
  <c r="N85" i="2" s="1"/>
  <c r="F702" i="2"/>
  <c r="N702" i="2" s="1"/>
  <c r="F1014" i="2"/>
  <c r="N1014" i="2" s="1"/>
  <c r="F369" i="2"/>
  <c r="N369" i="2" s="1"/>
  <c r="F215" i="2"/>
  <c r="N215" i="2" s="1"/>
  <c r="F767" i="2"/>
  <c r="N767" i="2" s="1"/>
  <c r="F1007" i="2"/>
  <c r="N1007" i="2" s="1"/>
  <c r="F696" i="2"/>
  <c r="N696" i="2" s="1"/>
  <c r="F537" i="2"/>
  <c r="N537" i="2" s="1"/>
  <c r="F355" i="2"/>
  <c r="N355" i="2" s="1"/>
  <c r="F419" i="2"/>
  <c r="N419" i="2" s="1"/>
  <c r="F483" i="2"/>
  <c r="N483" i="2" s="1"/>
  <c r="F547" i="2"/>
  <c r="N547" i="2" s="1"/>
  <c r="F603" i="2"/>
  <c r="N603" i="2" s="1"/>
  <c r="F667" i="2"/>
  <c r="N667" i="2" s="1"/>
  <c r="F723" i="2"/>
  <c r="N723" i="2" s="1"/>
  <c r="F787" i="2"/>
  <c r="N787" i="2" s="1"/>
  <c r="F851" i="2"/>
  <c r="N851" i="2" s="1"/>
  <c r="F907" i="2"/>
  <c r="N907" i="2" s="1"/>
  <c r="F971" i="2"/>
  <c r="N971" i="2" s="1"/>
  <c r="F800" i="2"/>
  <c r="N800" i="2" s="1"/>
  <c r="F17" i="2"/>
  <c r="N17" i="2" s="1"/>
  <c r="F313" i="2"/>
  <c r="N313" i="2" s="1"/>
  <c r="F545" i="2"/>
  <c r="N545" i="2" s="1"/>
  <c r="F44" i="2"/>
  <c r="N44" i="2" s="1"/>
  <c r="F108" i="2"/>
  <c r="N108" i="2" s="1"/>
  <c r="F196" i="2"/>
  <c r="N196" i="2" s="1"/>
  <c r="F276" i="2"/>
  <c r="N276" i="2" s="1"/>
  <c r="F356" i="2"/>
  <c r="N356" i="2" s="1"/>
  <c r="F428" i="2"/>
  <c r="N428" i="2" s="1"/>
  <c r="F524" i="2"/>
  <c r="N524" i="2" s="1"/>
  <c r="F604" i="2"/>
  <c r="N604" i="2" s="1"/>
  <c r="F684" i="2"/>
  <c r="N684" i="2" s="1"/>
  <c r="F780" i="2"/>
  <c r="N780" i="2" s="1"/>
  <c r="F860" i="2"/>
  <c r="N860" i="2" s="1"/>
  <c r="F940" i="2"/>
  <c r="N940" i="2" s="1"/>
  <c r="F373" i="2"/>
  <c r="N373" i="2" s="1"/>
  <c r="F437" i="2"/>
  <c r="N437" i="2" s="1"/>
  <c r="F501" i="2"/>
  <c r="N501" i="2" s="1"/>
  <c r="F573" i="2"/>
  <c r="N573" i="2" s="1"/>
  <c r="F637" i="2"/>
  <c r="N637" i="2" s="1"/>
  <c r="F701" i="2"/>
  <c r="N701" i="2" s="1"/>
  <c r="F765" i="2"/>
  <c r="N765" i="2" s="1"/>
  <c r="F829" i="2"/>
  <c r="N829" i="2" s="1"/>
  <c r="F877" i="2"/>
  <c r="N877" i="2" s="1"/>
  <c r="F1005" i="2"/>
  <c r="N1005" i="2" s="1"/>
  <c r="F510" i="2"/>
  <c r="N510" i="2" s="1"/>
  <c r="F630" i="2"/>
  <c r="N630" i="2" s="1"/>
  <c r="F766" i="2"/>
  <c r="N766" i="2" s="1"/>
  <c r="F942" i="2"/>
  <c r="N942" i="2" s="1"/>
  <c r="F608" i="2"/>
  <c r="N608" i="2" s="1"/>
  <c r="F808" i="2"/>
  <c r="N808" i="2" s="1"/>
  <c r="F105" i="2"/>
  <c r="N105" i="2" s="1"/>
  <c r="F377" i="2"/>
  <c r="N377" i="2" s="1"/>
  <c r="F229" i="2"/>
  <c r="N229" i="2" s="1"/>
  <c r="F758" i="2"/>
  <c r="N758" i="2" s="1"/>
  <c r="F926" i="2"/>
  <c r="N926" i="2" s="1"/>
  <c r="F178" i="2"/>
  <c r="N178" i="2" s="1"/>
  <c r="F46" i="2"/>
  <c r="N46" i="2" s="1"/>
  <c r="F110" i="2"/>
  <c r="N110" i="2" s="1"/>
  <c r="F174" i="2"/>
  <c r="N174" i="2" s="1"/>
  <c r="F238" i="2"/>
  <c r="N238" i="2" s="1"/>
  <c r="F366" i="2"/>
  <c r="N366" i="2" s="1"/>
  <c r="F566" i="2"/>
  <c r="N566" i="2" s="1"/>
  <c r="F710" i="2"/>
  <c r="N710" i="2" s="1"/>
  <c r="F902" i="2"/>
  <c r="N902" i="2" s="1"/>
  <c r="F600" i="2"/>
  <c r="N600" i="2" s="1"/>
  <c r="F896" i="2"/>
  <c r="N896" i="2" s="1"/>
  <c r="F177" i="2"/>
  <c r="N177" i="2" s="1"/>
  <c r="F457" i="2"/>
  <c r="N457" i="2" s="1"/>
  <c r="F39" i="2"/>
  <c r="N39" i="2" s="1"/>
  <c r="F103" i="2"/>
  <c r="N103" i="2" s="1"/>
  <c r="F167" i="2"/>
  <c r="N167" i="2" s="1"/>
  <c r="F231" i="2"/>
  <c r="N231" i="2" s="1"/>
  <c r="F295" i="2"/>
  <c r="N295" i="2" s="1"/>
  <c r="F351" i="2"/>
  <c r="N351" i="2" s="1"/>
  <c r="F479" i="2"/>
  <c r="N479" i="2" s="1"/>
  <c r="F543" i="2"/>
  <c r="N543" i="2" s="1"/>
  <c r="F607" i="2"/>
  <c r="N607" i="2" s="1"/>
  <c r="F727" i="2"/>
  <c r="N727" i="2" s="1"/>
  <c r="F783" i="2"/>
  <c r="N783" i="2" s="1"/>
  <c r="F839" i="2"/>
  <c r="N839" i="2" s="1"/>
  <c r="F903" i="2"/>
  <c r="N903" i="2" s="1"/>
  <c r="F959" i="2"/>
  <c r="N959" i="2" s="1"/>
  <c r="F360" i="2"/>
  <c r="N360" i="2" s="1"/>
  <c r="F480" i="2"/>
  <c r="N480" i="2" s="1"/>
  <c r="F552" i="2"/>
  <c r="N552" i="2" s="1"/>
  <c r="F752" i="2"/>
  <c r="N752" i="2" s="1"/>
  <c r="F49" i="2"/>
  <c r="N49" i="2" s="1"/>
  <c r="F361" i="2"/>
  <c r="N361" i="2" s="1"/>
  <c r="F585" i="2"/>
  <c r="N585" i="2" s="1"/>
  <c r="F98" i="2"/>
  <c r="F587" i="2"/>
  <c r="N587" i="2" s="1"/>
  <c r="F771" i="2"/>
  <c r="N771" i="2" s="1"/>
  <c r="F1011" i="2"/>
  <c r="N1011" i="2" s="1"/>
  <c r="F497" i="2"/>
  <c r="N497" i="2" s="1"/>
  <c r="F92" i="2"/>
  <c r="N92" i="2" s="1"/>
  <c r="F924" i="2"/>
  <c r="N924" i="2" s="1"/>
  <c r="F485" i="2"/>
  <c r="N485" i="2" s="1"/>
  <c r="F621" i="2"/>
  <c r="N621" i="2" s="1"/>
  <c r="F861" i="2"/>
  <c r="N861" i="2" s="1"/>
  <c r="F414" i="2"/>
  <c r="N414" i="2" s="1"/>
  <c r="F598" i="2"/>
  <c r="N598" i="2" s="1"/>
  <c r="F21" i="2"/>
  <c r="N21" i="2" s="1"/>
  <c r="F269" i="2"/>
  <c r="N269" i="2" s="1"/>
  <c r="F670" i="2"/>
  <c r="N670" i="2" s="1"/>
  <c r="F824" i="2"/>
  <c r="N824" i="2" s="1"/>
  <c r="F527" i="2"/>
  <c r="N527" i="2" s="1"/>
  <c r="F273" i="2"/>
  <c r="N273" i="2" s="1"/>
  <c r="F107" i="2"/>
  <c r="N107" i="2" s="1"/>
  <c r="F171" i="2"/>
  <c r="N171" i="2" s="1"/>
  <c r="F235" i="2"/>
  <c r="N235" i="2" s="1"/>
  <c r="F299" i="2"/>
  <c r="N299" i="2" s="1"/>
  <c r="F363" i="2"/>
  <c r="N363" i="2" s="1"/>
  <c r="F427" i="2"/>
  <c r="N427" i="2" s="1"/>
  <c r="F491" i="2"/>
  <c r="N491" i="2" s="1"/>
  <c r="F555" i="2"/>
  <c r="N555" i="2" s="1"/>
  <c r="F675" i="2"/>
  <c r="N675" i="2" s="1"/>
  <c r="F731" i="2"/>
  <c r="N731" i="2" s="1"/>
  <c r="F795" i="2"/>
  <c r="N795" i="2" s="1"/>
  <c r="F915" i="2"/>
  <c r="N915" i="2" s="1"/>
  <c r="F979" i="2"/>
  <c r="N979" i="2" s="1"/>
  <c r="F848" i="2"/>
  <c r="N848" i="2" s="1"/>
  <c r="F353" i="2"/>
  <c r="N353" i="2" s="1"/>
  <c r="F569" i="2"/>
  <c r="N569" i="2" s="1"/>
  <c r="F52" i="2"/>
  <c r="N52" i="2" s="1"/>
  <c r="F116" i="2"/>
  <c r="N116" i="2" s="1"/>
  <c r="F204" i="2"/>
  <c r="N204" i="2" s="1"/>
  <c r="F364" i="2"/>
  <c r="N364" i="2" s="1"/>
  <c r="F452" i="2"/>
  <c r="N452" i="2" s="1"/>
  <c r="F532" i="2"/>
  <c r="N532" i="2" s="1"/>
  <c r="F612" i="2"/>
  <c r="N612" i="2" s="1"/>
  <c r="F708" i="2"/>
  <c r="N708" i="2" s="1"/>
  <c r="F788" i="2"/>
  <c r="N788" i="2" s="1"/>
  <c r="F868" i="2"/>
  <c r="N868" i="2" s="1"/>
  <c r="F948" i="2"/>
  <c r="N948" i="2" s="1"/>
  <c r="F317" i="2"/>
  <c r="N317" i="2" s="1"/>
  <c r="F381" i="2"/>
  <c r="N381" i="2" s="1"/>
  <c r="F445" i="2"/>
  <c r="N445" i="2" s="1"/>
  <c r="F517" i="2"/>
  <c r="N517" i="2" s="1"/>
  <c r="F581" i="2"/>
  <c r="N581" i="2" s="1"/>
  <c r="F645" i="2"/>
  <c r="N645" i="2" s="1"/>
  <c r="F773" i="2"/>
  <c r="N773" i="2" s="1"/>
  <c r="F885" i="2"/>
  <c r="N885" i="2" s="1"/>
  <c r="F949" i="2"/>
  <c r="N949" i="2" s="1"/>
  <c r="F1013" i="2"/>
  <c r="N1013" i="2" s="1"/>
  <c r="F430" i="2"/>
  <c r="N430" i="2" s="1"/>
  <c r="F526" i="2"/>
  <c r="N526" i="2" s="1"/>
  <c r="F646" i="2"/>
  <c r="N646" i="2" s="1"/>
  <c r="F790" i="2"/>
  <c r="N790" i="2" s="1"/>
  <c r="F958" i="2"/>
  <c r="N958" i="2" s="1"/>
  <c r="F632" i="2"/>
  <c r="N632" i="2" s="1"/>
  <c r="F832" i="2"/>
  <c r="N832" i="2" s="1"/>
  <c r="F121" i="2"/>
  <c r="N121" i="2" s="1"/>
  <c r="F417" i="2"/>
  <c r="N417" i="2" s="1"/>
  <c r="F45" i="2"/>
  <c r="N45" i="2" s="1"/>
  <c r="F109" i="2"/>
  <c r="N109" i="2" s="1"/>
  <c r="F173" i="2"/>
  <c r="N173" i="2" s="1"/>
  <c r="F54" i="2"/>
  <c r="N54" i="2" s="1"/>
  <c r="F118" i="2"/>
  <c r="N118" i="2" s="1"/>
  <c r="F182" i="2"/>
  <c r="N182" i="2" s="1"/>
  <c r="F246" i="2"/>
  <c r="N246" i="2" s="1"/>
  <c r="F310" i="2"/>
  <c r="N310" i="2" s="1"/>
  <c r="F374" i="2"/>
  <c r="N374" i="2" s="1"/>
  <c r="F590" i="2"/>
  <c r="N590" i="2" s="1"/>
  <c r="F734" i="2"/>
  <c r="N734" i="2" s="1"/>
  <c r="F934" i="2"/>
  <c r="N934" i="2" s="1"/>
  <c r="F664" i="2"/>
  <c r="N664" i="2" s="1"/>
  <c r="F944" i="2"/>
  <c r="N944" i="2" s="1"/>
  <c r="F481" i="2"/>
  <c r="N481" i="2" s="1"/>
  <c r="F47" i="2"/>
  <c r="N47" i="2" s="1"/>
  <c r="F111" i="2"/>
  <c r="N111" i="2" s="1"/>
  <c r="F175" i="2"/>
  <c r="N175" i="2" s="1"/>
  <c r="F239" i="2"/>
  <c r="N239" i="2" s="1"/>
  <c r="F359" i="2"/>
  <c r="N359" i="2" s="1"/>
  <c r="F423" i="2"/>
  <c r="N423" i="2" s="1"/>
  <c r="F487" i="2"/>
  <c r="N487" i="2" s="1"/>
  <c r="F551" i="2"/>
  <c r="N551" i="2" s="1"/>
  <c r="F615" i="2"/>
  <c r="N615" i="2" s="1"/>
  <c r="F679" i="2"/>
  <c r="N679" i="2" s="1"/>
  <c r="F735" i="2"/>
  <c r="N735" i="2" s="1"/>
  <c r="F791" i="2"/>
  <c r="N791" i="2" s="1"/>
  <c r="F847" i="2"/>
  <c r="N847" i="2" s="1"/>
  <c r="F911" i="2"/>
  <c r="N911" i="2" s="1"/>
  <c r="F967" i="2"/>
  <c r="N967" i="2" s="1"/>
  <c r="F312" i="2"/>
  <c r="N312" i="2" s="1"/>
  <c r="F656" i="2"/>
  <c r="N656" i="2" s="1"/>
  <c r="F73" i="2"/>
  <c r="N73" i="2" s="1"/>
  <c r="F921" i="2"/>
  <c r="N921" i="2" s="1"/>
  <c r="F626" i="2"/>
  <c r="N626" i="2" s="1"/>
  <c r="F793" i="2"/>
  <c r="N793" i="2" s="1"/>
  <c r="F538" i="2"/>
  <c r="F681" i="2"/>
  <c r="N681" i="2" s="1"/>
  <c r="F897" i="2"/>
  <c r="N897" i="2" s="1"/>
  <c r="F674" i="2"/>
  <c r="N674" i="2" s="1"/>
  <c r="F673" i="2"/>
  <c r="N673" i="2" s="1"/>
  <c r="F841" i="2"/>
  <c r="N841" i="2" s="1"/>
  <c r="F546" i="2"/>
  <c r="F434" i="2"/>
  <c r="N434" i="2" s="1"/>
  <c r="F506" i="2"/>
  <c r="N506" i="2" s="1"/>
  <c r="F898" i="2"/>
  <c r="N898" i="2" s="1"/>
  <c r="F83" i="2"/>
  <c r="N83" i="2" s="1"/>
  <c r="F339" i="2"/>
  <c r="N339" i="2" s="1"/>
  <c r="F651" i="2"/>
  <c r="N651" i="2" s="1"/>
  <c r="F955" i="2"/>
  <c r="N955" i="2" s="1"/>
  <c r="F668" i="2"/>
  <c r="N668" i="2" s="1"/>
  <c r="F357" i="2"/>
  <c r="N357" i="2" s="1"/>
  <c r="F478" i="2"/>
  <c r="N478" i="2" s="1"/>
  <c r="F213" i="2"/>
  <c r="N213" i="2" s="1"/>
  <c r="F870" i="2"/>
  <c r="N870" i="2" s="1"/>
  <c r="F350" i="2"/>
  <c r="N350" i="2" s="1"/>
  <c r="F23" i="2"/>
  <c r="N23" i="2" s="1"/>
  <c r="F151" i="2"/>
  <c r="N151" i="2" s="1"/>
  <c r="F399" i="2"/>
  <c r="N399" i="2" s="1"/>
  <c r="F655" i="2"/>
  <c r="N655" i="2" s="1"/>
  <c r="F464" i="2"/>
  <c r="N464" i="2" s="1"/>
  <c r="F51" i="2"/>
  <c r="N51" i="2" s="1"/>
  <c r="F115" i="2"/>
  <c r="N115" i="2" s="1"/>
  <c r="F179" i="2"/>
  <c r="N179" i="2" s="1"/>
  <c r="F243" i="2"/>
  <c r="N243" i="2" s="1"/>
  <c r="F307" i="2"/>
  <c r="N307" i="2" s="1"/>
  <c r="F371" i="2"/>
  <c r="N371" i="2" s="1"/>
  <c r="F435" i="2"/>
  <c r="N435" i="2" s="1"/>
  <c r="F499" i="2"/>
  <c r="N499" i="2" s="1"/>
  <c r="F619" i="2"/>
  <c r="N619" i="2" s="1"/>
  <c r="F683" i="2"/>
  <c r="N683" i="2" s="1"/>
  <c r="F739" i="2"/>
  <c r="N739" i="2" s="1"/>
  <c r="F803" i="2"/>
  <c r="N803" i="2" s="1"/>
  <c r="F923" i="2"/>
  <c r="N923" i="2" s="1"/>
  <c r="F987" i="2"/>
  <c r="N987" i="2" s="1"/>
  <c r="F880" i="2"/>
  <c r="N880" i="2" s="1"/>
  <c r="F97" i="2"/>
  <c r="N97" i="2" s="1"/>
  <c r="F385" i="2"/>
  <c r="N385" i="2" s="1"/>
  <c r="F593" i="2"/>
  <c r="N593" i="2" s="1"/>
  <c r="F60" i="2"/>
  <c r="N60" i="2" s="1"/>
  <c r="F124" i="2"/>
  <c r="N124" i="2" s="1"/>
  <c r="F212" i="2"/>
  <c r="N212" i="2" s="1"/>
  <c r="F460" i="2"/>
  <c r="N460" i="2" s="1"/>
  <c r="F620" i="2"/>
  <c r="N620" i="2" s="1"/>
  <c r="F716" i="2"/>
  <c r="N716" i="2" s="1"/>
  <c r="F876" i="2"/>
  <c r="N876" i="2" s="1"/>
  <c r="F964" i="2"/>
  <c r="N964" i="2" s="1"/>
  <c r="F325" i="2"/>
  <c r="N325" i="2" s="1"/>
  <c r="F389" i="2"/>
  <c r="N389" i="2" s="1"/>
  <c r="F453" i="2"/>
  <c r="N453" i="2" s="1"/>
  <c r="F525" i="2"/>
  <c r="N525" i="2" s="1"/>
  <c r="F589" i="2"/>
  <c r="N589" i="2" s="1"/>
  <c r="F653" i="2"/>
  <c r="N653" i="2" s="1"/>
  <c r="F717" i="2"/>
  <c r="N717" i="2" s="1"/>
  <c r="F781" i="2"/>
  <c r="N781" i="2" s="1"/>
  <c r="F893" i="2"/>
  <c r="N893" i="2" s="1"/>
  <c r="F957" i="2"/>
  <c r="N957" i="2" s="1"/>
  <c r="F382" i="2"/>
  <c r="N382" i="2" s="1"/>
  <c r="F438" i="2"/>
  <c r="N438" i="2" s="1"/>
  <c r="F814" i="2"/>
  <c r="N814" i="2" s="1"/>
  <c r="F974" i="2"/>
  <c r="N974" i="2" s="1"/>
  <c r="F648" i="2"/>
  <c r="N648" i="2" s="1"/>
  <c r="F872" i="2"/>
  <c r="N872" i="2" s="1"/>
  <c r="F153" i="2"/>
  <c r="N153" i="2" s="1"/>
  <c r="F441" i="2"/>
  <c r="N441" i="2" s="1"/>
  <c r="F53" i="2"/>
  <c r="N53" i="2" s="1"/>
  <c r="F117" i="2"/>
  <c r="N117" i="2" s="1"/>
  <c r="F181" i="2"/>
  <c r="N181" i="2" s="1"/>
  <c r="F237" i="2"/>
  <c r="N237" i="2" s="1"/>
  <c r="F774" i="2"/>
  <c r="N774" i="2" s="1"/>
  <c r="F62" i="2"/>
  <c r="N62" i="2" s="1"/>
  <c r="F126" i="2"/>
  <c r="N126" i="2" s="1"/>
  <c r="F190" i="2"/>
  <c r="N190" i="2" s="1"/>
  <c r="F254" i="2"/>
  <c r="N254" i="2" s="1"/>
  <c r="F318" i="2"/>
  <c r="N318" i="2" s="1"/>
  <c r="F470" i="2"/>
  <c r="N470" i="2" s="1"/>
  <c r="F606" i="2"/>
  <c r="N606" i="2" s="1"/>
  <c r="F750" i="2"/>
  <c r="N750" i="2" s="1"/>
  <c r="F950" i="2"/>
  <c r="N950" i="2" s="1"/>
  <c r="F704" i="2"/>
  <c r="N704" i="2" s="1"/>
  <c r="F968" i="2"/>
  <c r="N968" i="2" s="1"/>
  <c r="F249" i="2"/>
  <c r="N249" i="2" s="1"/>
  <c r="F513" i="2"/>
  <c r="N513" i="2" s="1"/>
  <c r="F55" i="2"/>
  <c r="N55" i="2" s="1"/>
  <c r="F119" i="2"/>
  <c r="N119" i="2" s="1"/>
  <c r="F247" i="2"/>
  <c r="N247" i="2" s="1"/>
  <c r="F367" i="2"/>
  <c r="N367" i="2" s="1"/>
  <c r="F431" i="2"/>
  <c r="N431" i="2" s="1"/>
  <c r="F495" i="2"/>
  <c r="N495" i="2" s="1"/>
  <c r="F559" i="2"/>
  <c r="N559" i="2" s="1"/>
  <c r="F623" i="2"/>
  <c r="N623" i="2" s="1"/>
  <c r="F687" i="2"/>
  <c r="N687" i="2" s="1"/>
  <c r="F743" i="2"/>
  <c r="N743" i="2" s="1"/>
  <c r="F799" i="2"/>
  <c r="N799" i="2" s="1"/>
  <c r="F855" i="2"/>
  <c r="N855" i="2" s="1"/>
  <c r="F919" i="2"/>
  <c r="N919" i="2" s="1"/>
  <c r="F975" i="2"/>
  <c r="N975" i="2" s="1"/>
  <c r="F368" i="2"/>
  <c r="N368" i="2" s="1"/>
  <c r="F432" i="2"/>
  <c r="N432" i="2" s="1"/>
  <c r="F496" i="2"/>
  <c r="N496" i="2" s="1"/>
  <c r="F592" i="2"/>
  <c r="N592" i="2" s="1"/>
  <c r="F816" i="2"/>
  <c r="N816" i="2" s="1"/>
  <c r="F113" i="2"/>
  <c r="N113" i="2" s="1"/>
  <c r="F433" i="2"/>
  <c r="N433" i="2" s="1"/>
  <c r="F64" i="2"/>
  <c r="N64" i="2" s="1"/>
  <c r="F128" i="2"/>
  <c r="N128" i="2" s="1"/>
  <c r="F192" i="2"/>
  <c r="N192" i="2" s="1"/>
  <c r="F256" i="2"/>
  <c r="N256" i="2" s="1"/>
  <c r="F320" i="2"/>
  <c r="N320" i="2" s="1"/>
  <c r="F688" i="2"/>
  <c r="N688" i="2" s="1"/>
  <c r="F137" i="2"/>
  <c r="N137" i="2" s="1"/>
  <c r="F817" i="2"/>
  <c r="N817" i="2" s="1"/>
  <c r="F666" i="2"/>
  <c r="N666" i="2" s="1"/>
  <c r="F986" i="2"/>
  <c r="F833" i="2"/>
  <c r="N833" i="2" s="1"/>
  <c r="F729" i="2"/>
  <c r="N729" i="2" s="1"/>
  <c r="F929" i="2"/>
  <c r="N929" i="2" s="1"/>
  <c r="F706" i="2"/>
  <c r="F689" i="2"/>
  <c r="N689" i="2" s="1"/>
  <c r="F873" i="2"/>
  <c r="N873" i="2" s="1"/>
  <c r="F578" i="2"/>
  <c r="F1002" i="2"/>
  <c r="N1002" i="2" s="1"/>
  <c r="F442" i="2"/>
  <c r="F530" i="2"/>
  <c r="N530" i="2" s="1"/>
  <c r="F625" i="2"/>
  <c r="N625" i="2" s="1"/>
  <c r="F892" i="2"/>
  <c r="N892" i="2" s="1"/>
  <c r="F147" i="2"/>
  <c r="N147" i="2" s="1"/>
  <c r="F3" i="2"/>
  <c r="N3" i="2" s="1"/>
  <c r="F59" i="2"/>
  <c r="N59" i="2" s="1"/>
  <c r="F123" i="2"/>
  <c r="N123" i="2" s="1"/>
  <c r="F187" i="2"/>
  <c r="N187" i="2" s="1"/>
  <c r="F251" i="2"/>
  <c r="N251" i="2" s="1"/>
  <c r="F315" i="2"/>
  <c r="N315" i="2" s="1"/>
  <c r="F379" i="2"/>
  <c r="N379" i="2" s="1"/>
  <c r="F443" i="2"/>
  <c r="N443" i="2" s="1"/>
  <c r="F507" i="2"/>
  <c r="N507" i="2" s="1"/>
  <c r="F563" i="2"/>
  <c r="N563" i="2" s="1"/>
  <c r="F627" i="2"/>
  <c r="N627" i="2" s="1"/>
  <c r="F747" i="2"/>
  <c r="N747" i="2" s="1"/>
  <c r="F875" i="2"/>
  <c r="N875" i="2" s="1"/>
  <c r="F931" i="2"/>
  <c r="N931" i="2" s="1"/>
  <c r="F912" i="2"/>
  <c r="N912" i="2" s="1"/>
  <c r="F145" i="2"/>
  <c r="N145" i="2" s="1"/>
  <c r="F425" i="2"/>
  <c r="N425" i="2" s="1"/>
  <c r="F220" i="2"/>
  <c r="N220" i="2" s="1"/>
  <c r="F300" i="2"/>
  <c r="N300" i="2" s="1"/>
  <c r="F468" i="2"/>
  <c r="N468" i="2" s="1"/>
  <c r="F724" i="2"/>
  <c r="N724" i="2" s="1"/>
  <c r="F972" i="2"/>
  <c r="N972" i="2" s="1"/>
  <c r="F333" i="2"/>
  <c r="N333" i="2" s="1"/>
  <c r="F397" i="2"/>
  <c r="N397" i="2" s="1"/>
  <c r="F461" i="2"/>
  <c r="N461" i="2" s="1"/>
  <c r="F725" i="2"/>
  <c r="N725" i="2" s="1"/>
  <c r="F789" i="2"/>
  <c r="N789" i="2" s="1"/>
  <c r="F901" i="2"/>
  <c r="N901" i="2" s="1"/>
  <c r="F965" i="2"/>
  <c r="N965" i="2" s="1"/>
  <c r="F390" i="2"/>
  <c r="N390" i="2" s="1"/>
  <c r="F558" i="2"/>
  <c r="N558" i="2" s="1"/>
  <c r="F678" i="2"/>
  <c r="N678" i="2" s="1"/>
  <c r="F838" i="2"/>
  <c r="N838" i="2" s="1"/>
  <c r="F990" i="2"/>
  <c r="N990" i="2" s="1"/>
  <c r="F680" i="2"/>
  <c r="N680" i="2" s="1"/>
  <c r="F920" i="2"/>
  <c r="N920" i="2" s="1"/>
  <c r="F201" i="2"/>
  <c r="N201" i="2" s="1"/>
  <c r="F521" i="2"/>
  <c r="N521" i="2" s="1"/>
  <c r="F61" i="2"/>
  <c r="N61" i="2" s="1"/>
  <c r="F125" i="2"/>
  <c r="N125" i="2" s="1"/>
  <c r="F189" i="2"/>
  <c r="N189" i="2" s="1"/>
  <c r="F245" i="2"/>
  <c r="N245" i="2" s="1"/>
  <c r="F301" i="2"/>
  <c r="N301" i="2" s="1"/>
  <c r="F798" i="2"/>
  <c r="N798" i="2" s="1"/>
  <c r="F6" i="2"/>
  <c r="N6" i="2" s="1"/>
  <c r="F70" i="2"/>
  <c r="N70" i="2" s="1"/>
  <c r="F134" i="2"/>
  <c r="N134" i="2" s="1"/>
  <c r="F198" i="2"/>
  <c r="N198" i="2" s="1"/>
  <c r="F262" i="2"/>
  <c r="N262" i="2" s="1"/>
  <c r="F326" i="2"/>
  <c r="N326" i="2" s="1"/>
  <c r="F486" i="2"/>
  <c r="N486" i="2" s="1"/>
  <c r="F622" i="2"/>
  <c r="N622" i="2" s="1"/>
  <c r="F966" i="2"/>
  <c r="N966" i="2" s="1"/>
  <c r="F1008" i="2"/>
  <c r="N1008" i="2" s="1"/>
  <c r="F289" i="2"/>
  <c r="N289" i="2" s="1"/>
  <c r="F63" i="2"/>
  <c r="N63" i="2" s="1"/>
  <c r="F127" i="2"/>
  <c r="N127" i="2" s="1"/>
  <c r="F191" i="2"/>
  <c r="N191" i="2" s="1"/>
  <c r="F311" i="2"/>
  <c r="N311" i="2" s="1"/>
  <c r="F375" i="2"/>
  <c r="N375" i="2" s="1"/>
  <c r="F503" i="2"/>
  <c r="F567" i="2"/>
  <c r="N567" i="2" s="1"/>
  <c r="F631" i="2"/>
  <c r="N631" i="2" s="1"/>
  <c r="F72" i="2"/>
  <c r="N72" i="2" s="1"/>
  <c r="F136" i="2"/>
  <c r="N136" i="2" s="1"/>
  <c r="F200" i="2"/>
  <c r="N200" i="2" s="1"/>
  <c r="F328" i="2"/>
  <c r="N328" i="2" s="1"/>
  <c r="F185" i="2"/>
  <c r="N185" i="2" s="1"/>
  <c r="F937" i="2"/>
  <c r="N937" i="2" s="1"/>
  <c r="F698" i="2"/>
  <c r="F617" i="2"/>
  <c r="N617" i="2" s="1"/>
  <c r="F865" i="2"/>
  <c r="N865" i="2" s="1"/>
  <c r="F745" i="2"/>
  <c r="N745" i="2" s="1"/>
  <c r="F914" i="2"/>
  <c r="F713" i="2"/>
  <c r="N713" i="2" s="1"/>
  <c r="F889" i="2"/>
  <c r="N889" i="2" s="1"/>
  <c r="F610" i="2"/>
  <c r="F386" i="2"/>
  <c r="F450" i="2"/>
  <c r="F562" i="2"/>
  <c r="F576" i="2"/>
  <c r="N576" i="2" s="1"/>
  <c r="F784" i="2"/>
  <c r="N784" i="2" s="1"/>
  <c r="F81" i="2"/>
  <c r="N81" i="2" s="1"/>
  <c r="F393" i="2"/>
  <c r="N393" i="2" s="1"/>
  <c r="F776" i="2"/>
  <c r="N776" i="2" s="1"/>
  <c r="F233" i="2"/>
  <c r="N233" i="2" s="1"/>
  <c r="F730" i="2"/>
  <c r="F633" i="2"/>
  <c r="N633" i="2" s="1"/>
  <c r="F905" i="2"/>
  <c r="N905" i="2" s="1"/>
  <c r="F769" i="2"/>
  <c r="N769" i="2" s="1"/>
  <c r="F1009" i="2"/>
  <c r="N1009" i="2" s="1"/>
  <c r="F954" i="2"/>
  <c r="N954" i="2" s="1"/>
  <c r="F737" i="2"/>
  <c r="N737" i="2" s="1"/>
  <c r="F394" i="2"/>
  <c r="N394" i="2" s="1"/>
  <c r="F458" i="2"/>
  <c r="F594" i="2"/>
  <c r="N594" i="2" s="1"/>
  <c r="F857" i="2"/>
  <c r="N857" i="2" s="1"/>
  <c r="F938" i="2"/>
  <c r="N938" i="2" s="1"/>
  <c r="F840" i="2"/>
  <c r="N840" i="2" s="1"/>
  <c r="F297" i="2"/>
  <c r="N297" i="2" s="1"/>
  <c r="F1001" i="2"/>
  <c r="N1001" i="2" s="1"/>
  <c r="F762" i="2"/>
  <c r="N762" i="2" s="1"/>
  <c r="F665" i="2"/>
  <c r="N665" i="2" s="1"/>
  <c r="F826" i="2"/>
  <c r="N826" i="2" s="1"/>
  <c r="F785" i="2"/>
  <c r="N785" i="2" s="1"/>
  <c r="F761" i="2"/>
  <c r="N761" i="2" s="1"/>
  <c r="F953" i="2"/>
  <c r="N953" i="2" s="1"/>
  <c r="F402" i="2"/>
  <c r="F642" i="2"/>
  <c r="F695" i="2"/>
  <c r="N695" i="2" s="1"/>
  <c r="F751" i="2"/>
  <c r="N751" i="2" s="1"/>
  <c r="F983" i="2"/>
  <c r="N983" i="2" s="1"/>
  <c r="F376" i="2"/>
  <c r="N376" i="2" s="1"/>
  <c r="F440" i="2"/>
  <c r="N440" i="2" s="1"/>
  <c r="F504" i="2"/>
  <c r="N504" i="2" s="1"/>
  <c r="F169" i="2"/>
  <c r="N169" i="2" s="1"/>
  <c r="F888" i="2"/>
  <c r="N888" i="2" s="1"/>
  <c r="F794" i="2"/>
  <c r="F697" i="2"/>
  <c r="N697" i="2" s="1"/>
  <c r="F609" i="2"/>
  <c r="N609" i="2" s="1"/>
  <c r="F809" i="2"/>
  <c r="N809" i="2" s="1"/>
  <c r="F570" i="2"/>
  <c r="F961" i="2"/>
  <c r="N961" i="2" s="1"/>
  <c r="F410" i="2"/>
  <c r="F850" i="2"/>
  <c r="N850" i="2" s="1"/>
  <c r="F815" i="2"/>
  <c r="N815" i="2" s="1"/>
  <c r="F384" i="2"/>
  <c r="N384" i="2" s="1"/>
  <c r="F448" i="2"/>
  <c r="N448" i="2" s="1"/>
  <c r="F512" i="2"/>
  <c r="N512" i="2" s="1"/>
  <c r="F640" i="2"/>
  <c r="N640" i="2" s="1"/>
  <c r="F904" i="2"/>
  <c r="N904" i="2" s="1"/>
  <c r="F193" i="2"/>
  <c r="N193" i="2" s="1"/>
  <c r="F489" i="2"/>
  <c r="N489" i="2" s="1"/>
  <c r="F56" i="2"/>
  <c r="N56" i="2" s="1"/>
  <c r="F568" i="2"/>
  <c r="N568" i="2" s="1"/>
  <c r="F976" i="2"/>
  <c r="N976" i="2" s="1"/>
  <c r="F409" i="2"/>
  <c r="N409" i="2" s="1"/>
  <c r="F834" i="2"/>
  <c r="N834" i="2" s="1"/>
  <c r="F977" i="2"/>
  <c r="N977" i="2" s="1"/>
  <c r="F849" i="2"/>
  <c r="N849" i="2" s="1"/>
  <c r="F602" i="2"/>
  <c r="F993" i="2"/>
  <c r="N993" i="2" s="1"/>
  <c r="F890" i="2"/>
  <c r="N890" i="2" s="1"/>
  <c r="F418" i="2"/>
  <c r="F482" i="2"/>
  <c r="F823" i="2"/>
  <c r="N823" i="2" s="1"/>
  <c r="F879" i="2"/>
  <c r="N879" i="2" s="1"/>
  <c r="F943" i="2"/>
  <c r="N943" i="2" s="1"/>
  <c r="F456" i="2"/>
  <c r="N456" i="2" s="1"/>
  <c r="F520" i="2"/>
  <c r="N520" i="2" s="1"/>
  <c r="F241" i="2"/>
  <c r="N241" i="2" s="1"/>
  <c r="F505" i="2"/>
  <c r="N505" i="2" s="1"/>
  <c r="F120" i="2"/>
  <c r="N120" i="2" s="1"/>
  <c r="F184" i="2"/>
  <c r="N184" i="2" s="1"/>
  <c r="F248" i="2"/>
  <c r="N248" i="2" s="1"/>
  <c r="F9" i="2"/>
  <c r="N9" i="2" s="1"/>
  <c r="F825" i="2"/>
  <c r="N825" i="2" s="1"/>
  <c r="F586" i="2"/>
  <c r="F922" i="2"/>
  <c r="F753" i="2"/>
  <c r="N753" i="2" s="1"/>
  <c r="F1017" i="2"/>
  <c r="N1017" i="2" s="1"/>
  <c r="F881" i="2"/>
  <c r="N881" i="2" s="1"/>
  <c r="F634" i="2"/>
  <c r="N634" i="2" s="1"/>
  <c r="F498" i="2"/>
  <c r="F906" i="2"/>
  <c r="F490" i="2"/>
  <c r="N490" i="2" s="1"/>
  <c r="L650" i="2"/>
  <c r="L138" i="2"/>
  <c r="K441" i="2"/>
  <c r="K101" i="2"/>
  <c r="L242" i="2"/>
  <c r="L626" i="2"/>
  <c r="K789" i="2"/>
  <c r="K961" i="2"/>
  <c r="L18" i="2"/>
  <c r="L298" i="2"/>
  <c r="K58" i="2"/>
  <c r="L834" i="2"/>
  <c r="L786" i="2"/>
  <c r="L114" i="2"/>
  <c r="L42" i="2"/>
  <c r="I961" i="2"/>
  <c r="L330" i="2"/>
  <c r="L50" i="2"/>
  <c r="L266" i="2"/>
  <c r="K1018" i="2"/>
  <c r="K146" i="2"/>
  <c r="K514" i="2"/>
  <c r="K226" i="2"/>
  <c r="K19" i="2"/>
  <c r="K306" i="2"/>
  <c r="K491" i="2"/>
  <c r="K847" i="2"/>
  <c r="K579" i="2"/>
  <c r="I378" i="2"/>
  <c r="L378" i="2" s="1"/>
  <c r="I928" i="2"/>
  <c r="L928" i="2" s="1"/>
  <c r="K928" i="2"/>
  <c r="I419" i="2"/>
  <c r="L419" i="2" s="1"/>
  <c r="K419" i="2"/>
  <c r="I908" i="2"/>
  <c r="K908" i="2"/>
  <c r="I374" i="2"/>
  <c r="K374" i="2"/>
  <c r="I357" i="2"/>
  <c r="K357" i="2"/>
  <c r="I336" i="2"/>
  <c r="K336" i="2"/>
  <c r="I488" i="2"/>
  <c r="K488" i="2"/>
  <c r="I848" i="2"/>
  <c r="L848" i="2" s="1"/>
  <c r="K848" i="2"/>
  <c r="I837" i="2"/>
  <c r="K837" i="2"/>
  <c r="I976" i="2"/>
  <c r="K976" i="2"/>
  <c r="I618" i="2"/>
  <c r="L618" i="2" s="1"/>
  <c r="K618" i="2"/>
  <c r="I217" i="2"/>
  <c r="L217" i="2" s="1"/>
  <c r="K217" i="2"/>
  <c r="I783" i="2"/>
  <c r="K783" i="2"/>
  <c r="I591" i="2"/>
  <c r="L591" i="2" s="1"/>
  <c r="K591" i="2"/>
  <c r="I136" i="2"/>
  <c r="K136" i="2"/>
  <c r="I465" i="2"/>
  <c r="L465" i="2" s="1"/>
  <c r="K465" i="2"/>
  <c r="I463" i="2"/>
  <c r="L463" i="2" s="1"/>
  <c r="K463" i="2"/>
  <c r="I682" i="2"/>
  <c r="L682" i="2" s="1"/>
  <c r="K682" i="2"/>
  <c r="I64" i="2"/>
  <c r="K64" i="2"/>
  <c r="I937" i="2"/>
  <c r="K937" i="2"/>
  <c r="I15" i="2"/>
  <c r="K15" i="2"/>
  <c r="I931" i="2"/>
  <c r="K931" i="2"/>
  <c r="I510" i="2"/>
  <c r="K510" i="2"/>
  <c r="I913" i="2"/>
  <c r="L913" i="2" s="1"/>
  <c r="K913" i="2"/>
  <c r="I999" i="2"/>
  <c r="K999" i="2"/>
  <c r="I536" i="2"/>
  <c r="K536" i="2"/>
  <c r="I356" i="2"/>
  <c r="K356" i="2"/>
  <c r="I335" i="2"/>
  <c r="L335" i="2" s="1"/>
  <c r="K335" i="2"/>
  <c r="I865" i="2"/>
  <c r="K865" i="2"/>
  <c r="I489" i="2"/>
  <c r="K489" i="2"/>
  <c r="I319" i="2"/>
  <c r="K319" i="2"/>
  <c r="I852" i="2"/>
  <c r="L852" i="2" s="1"/>
  <c r="K852" i="2"/>
  <c r="I507" i="2"/>
  <c r="K507" i="2"/>
  <c r="I311" i="2"/>
  <c r="K311" i="2"/>
  <c r="I983" i="2"/>
  <c r="K983" i="2"/>
  <c r="I846" i="2"/>
  <c r="K846" i="2"/>
  <c r="I294" i="2"/>
  <c r="L294" i="2" s="1"/>
  <c r="K294" i="2"/>
  <c r="I609" i="2"/>
  <c r="K609" i="2"/>
  <c r="I285" i="2"/>
  <c r="L285" i="2" s="1"/>
  <c r="K285" i="2"/>
  <c r="I836" i="2"/>
  <c r="L836" i="2" s="1"/>
  <c r="K836" i="2"/>
  <c r="I832" i="2"/>
  <c r="K832" i="2"/>
  <c r="I273" i="2"/>
  <c r="K273" i="2"/>
  <c r="I825" i="2"/>
  <c r="K825" i="2"/>
  <c r="I265" i="2"/>
  <c r="K265" i="2"/>
  <c r="I483" i="2"/>
  <c r="L483" i="2" s="1"/>
  <c r="K483" i="2"/>
  <c r="I252" i="2"/>
  <c r="L252" i="2" s="1"/>
  <c r="K252" i="2"/>
  <c r="I246" i="2"/>
  <c r="K246" i="2"/>
  <c r="I240" i="2"/>
  <c r="K240" i="2"/>
  <c r="I233" i="2"/>
  <c r="K233" i="2"/>
  <c r="I813" i="2"/>
  <c r="L813" i="2" s="1"/>
  <c r="K813" i="2"/>
  <c r="I811" i="2"/>
  <c r="K811" i="2"/>
  <c r="I807" i="2"/>
  <c r="L807" i="2" s="1"/>
  <c r="K807" i="2"/>
  <c r="I968" i="2"/>
  <c r="K968" i="2"/>
  <c r="I219" i="2"/>
  <c r="L219" i="2" s="1"/>
  <c r="K219" i="2"/>
  <c r="I519" i="2"/>
  <c r="L519" i="2" s="1"/>
  <c r="K519" i="2"/>
  <c r="I210" i="2"/>
  <c r="K210" i="2"/>
  <c r="I206" i="2"/>
  <c r="K206" i="2"/>
  <c r="I205" i="2"/>
  <c r="K205" i="2"/>
  <c r="I964" i="2"/>
  <c r="K964" i="2"/>
  <c r="I790" i="2"/>
  <c r="K790" i="2"/>
  <c r="I582" i="2"/>
  <c r="K582" i="2"/>
  <c r="I779" i="2"/>
  <c r="L779" i="2" s="1"/>
  <c r="K779" i="2"/>
  <c r="I958" i="2"/>
  <c r="K958" i="2"/>
  <c r="I956" i="2"/>
  <c r="K956" i="2"/>
  <c r="I183" i="2"/>
  <c r="L183" i="2" s="1"/>
  <c r="K183" i="2"/>
  <c r="I1016" i="2"/>
  <c r="J1016" i="2" s="1"/>
  <c r="K1016" i="2"/>
  <c r="I167" i="2"/>
  <c r="K167" i="2"/>
  <c r="I766" i="2"/>
  <c r="L766" i="2" s="1"/>
  <c r="K766" i="2"/>
  <c r="I761" i="2"/>
  <c r="K761" i="2"/>
  <c r="I159" i="2"/>
  <c r="K159" i="2"/>
  <c r="I757" i="2"/>
  <c r="K757" i="2"/>
  <c r="I752" i="2"/>
  <c r="K752" i="2"/>
  <c r="I152" i="2"/>
  <c r="K152" i="2"/>
  <c r="I5" i="2"/>
  <c r="K5" i="2"/>
  <c r="I950" i="2"/>
  <c r="K950" i="2"/>
  <c r="I949" i="2"/>
  <c r="K949" i="2"/>
  <c r="I137" i="2"/>
  <c r="K137" i="2"/>
  <c r="I135" i="2"/>
  <c r="K135" i="2"/>
  <c r="I590" i="2"/>
  <c r="K590" i="2"/>
  <c r="I127" i="2"/>
  <c r="K127" i="2"/>
  <c r="I732" i="2"/>
  <c r="K732" i="2"/>
  <c r="I727" i="2"/>
  <c r="L727" i="2" s="1"/>
  <c r="K727" i="2"/>
  <c r="I721" i="2"/>
  <c r="L721" i="2" s="1"/>
  <c r="K721" i="2"/>
  <c r="I503" i="2"/>
  <c r="K503" i="2"/>
  <c r="I716" i="2"/>
  <c r="K716" i="2"/>
  <c r="I714" i="2"/>
  <c r="K714" i="2"/>
  <c r="I709" i="2"/>
  <c r="L709" i="2" s="1"/>
  <c r="K709" i="2"/>
  <c r="I708" i="2"/>
  <c r="K708" i="2"/>
  <c r="I541" i="2"/>
  <c r="L541" i="2" s="1"/>
  <c r="K541" i="2"/>
  <c r="I462" i="2"/>
  <c r="L462" i="2" s="1"/>
  <c r="K462" i="2"/>
  <c r="I88" i="2"/>
  <c r="K88" i="2"/>
  <c r="I83" i="2"/>
  <c r="K83" i="2"/>
  <c r="I78" i="2"/>
  <c r="K78" i="2"/>
  <c r="I688" i="2"/>
  <c r="K688" i="2"/>
  <c r="I573" i="2"/>
  <c r="L573" i="2" s="1"/>
  <c r="K573" i="2"/>
  <c r="I71" i="2"/>
  <c r="K71" i="2"/>
  <c r="I67" i="2"/>
  <c r="L67" i="2" s="1"/>
  <c r="K67" i="2"/>
  <c r="I672" i="2"/>
  <c r="K672" i="2"/>
  <c r="I63" i="2"/>
  <c r="K63" i="2"/>
  <c r="I61" i="2"/>
  <c r="K61" i="2"/>
  <c r="I661" i="2"/>
  <c r="L661" i="2" s="1"/>
  <c r="K661" i="2"/>
  <c r="I57" i="2"/>
  <c r="K57" i="2"/>
  <c r="I52" i="2"/>
  <c r="K52" i="2"/>
  <c r="I49" i="2"/>
  <c r="K49" i="2"/>
  <c r="I939" i="2"/>
  <c r="L939" i="2" s="1"/>
  <c r="K939" i="2"/>
  <c r="I653" i="2"/>
  <c r="K653" i="2"/>
  <c r="I38" i="2"/>
  <c r="L38" i="2" s="1"/>
  <c r="K38" i="2"/>
  <c r="I32" i="2"/>
  <c r="L32" i="2" s="1"/>
  <c r="K32" i="2"/>
  <c r="I27" i="2"/>
  <c r="L27" i="2" s="1"/>
  <c r="K27" i="2"/>
  <c r="I24" i="2"/>
  <c r="L24" i="2" s="1"/>
  <c r="K24" i="2"/>
  <c r="I14" i="2"/>
  <c r="K14" i="2"/>
  <c r="I934" i="2"/>
  <c r="K934" i="2"/>
  <c r="I633" i="2"/>
  <c r="K633" i="2"/>
  <c r="I613" i="2"/>
  <c r="K66" i="2"/>
  <c r="K162" i="2"/>
  <c r="K234" i="2"/>
  <c r="K314" i="2"/>
  <c r="K642" i="2"/>
  <c r="I532" i="2"/>
  <c r="L532" i="2" s="1"/>
  <c r="K532" i="2"/>
  <c r="I399" i="2"/>
  <c r="K399" i="2"/>
  <c r="I381" i="2"/>
  <c r="K381" i="2"/>
  <c r="I881" i="2"/>
  <c r="K881" i="2"/>
  <c r="I331" i="2"/>
  <c r="K331" i="2"/>
  <c r="I816" i="2"/>
  <c r="K816" i="2"/>
  <c r="I801" i="2"/>
  <c r="L801" i="2" s="1"/>
  <c r="K801" i="2"/>
  <c r="I526" i="2"/>
  <c r="L526" i="2" s="1"/>
  <c r="K526" i="2"/>
  <c r="I179" i="2"/>
  <c r="K179" i="2"/>
  <c r="I722" i="2"/>
  <c r="L722" i="2" s="1"/>
  <c r="K722" i="2"/>
  <c r="I97" i="2"/>
  <c r="K97" i="2"/>
  <c r="I456" i="2"/>
  <c r="K456" i="2"/>
  <c r="I648" i="2"/>
  <c r="K648" i="2"/>
  <c r="I634" i="2"/>
  <c r="K634" i="2"/>
  <c r="I423" i="2"/>
  <c r="K423" i="2"/>
  <c r="I411" i="2"/>
  <c r="K411" i="2"/>
  <c r="I907" i="2"/>
  <c r="K907" i="2"/>
  <c r="I581" i="2"/>
  <c r="K581" i="2"/>
  <c r="I509" i="2"/>
  <c r="K509" i="2"/>
  <c r="I360" i="2"/>
  <c r="K360" i="2"/>
  <c r="I873" i="2"/>
  <c r="K873" i="2"/>
  <c r="I853" i="2"/>
  <c r="L853" i="2" s="1"/>
  <c r="K853" i="2"/>
  <c r="I435" i="2"/>
  <c r="K435" i="2"/>
  <c r="I429" i="2"/>
  <c r="K429" i="2"/>
  <c r="I925" i="2"/>
  <c r="L925" i="2" s="1"/>
  <c r="K925" i="2"/>
  <c r="I1012" i="2"/>
  <c r="L1012" i="2" s="1"/>
  <c r="K1012" i="2"/>
  <c r="I414" i="2"/>
  <c r="K414" i="2"/>
  <c r="I531" i="2"/>
  <c r="K531" i="2"/>
  <c r="I390" i="2"/>
  <c r="K390" i="2"/>
  <c r="I1001" i="2"/>
  <c r="K1001" i="2"/>
  <c r="I512" i="2"/>
  <c r="K512" i="2"/>
  <c r="I598" i="2"/>
  <c r="K598" i="2"/>
  <c r="I597" i="2"/>
  <c r="L597" i="2" s="1"/>
  <c r="K597" i="2"/>
  <c r="I880" i="2"/>
  <c r="K880" i="2"/>
  <c r="I355" i="2"/>
  <c r="K355" i="2"/>
  <c r="I995" i="2"/>
  <c r="L995" i="2" s="1"/>
  <c r="K995" i="2"/>
  <c r="I348" i="2"/>
  <c r="K348" i="2"/>
  <c r="I345" i="2"/>
  <c r="K345" i="2"/>
  <c r="I342" i="2"/>
  <c r="L342" i="2" s="1"/>
  <c r="K342" i="2"/>
  <c r="I869" i="2"/>
  <c r="L869" i="2" s="1"/>
  <c r="K869" i="2"/>
  <c r="I545" i="2"/>
  <c r="L545" i="2" s="1"/>
  <c r="K545" i="2"/>
  <c r="I864" i="2"/>
  <c r="K864" i="2"/>
  <c r="I860" i="2"/>
  <c r="K860" i="2"/>
  <c r="I856" i="2"/>
  <c r="L856" i="2" s="1"/>
  <c r="K856" i="2"/>
  <c r="I988" i="2"/>
  <c r="K988" i="2"/>
  <c r="I9" i="2"/>
  <c r="K9" i="2"/>
  <c r="I851" i="2"/>
  <c r="K851" i="2"/>
  <c r="I313" i="2"/>
  <c r="K313" i="2"/>
  <c r="I540" i="2"/>
  <c r="L540" i="2" s="1"/>
  <c r="K540" i="2"/>
  <c r="I300" i="2"/>
  <c r="K300" i="2"/>
  <c r="I293" i="2"/>
  <c r="K293" i="2"/>
  <c r="I289" i="2"/>
  <c r="K289" i="2"/>
  <c r="I284" i="2"/>
  <c r="L284" i="2" s="1"/>
  <c r="K284" i="2"/>
  <c r="I281" i="2"/>
  <c r="L281" i="2" s="1"/>
  <c r="K281" i="2"/>
  <c r="I277" i="2"/>
  <c r="L277" i="2" s="1"/>
  <c r="K277" i="2"/>
  <c r="I7" i="2"/>
  <c r="L7" i="2" s="1"/>
  <c r="K7" i="2"/>
  <c r="I980" i="2"/>
  <c r="K980" i="2"/>
  <c r="I486" i="2"/>
  <c r="K486" i="2"/>
  <c r="I264" i="2"/>
  <c r="L264" i="2" s="1"/>
  <c r="K264" i="2"/>
  <c r="I484" i="2"/>
  <c r="K484" i="2"/>
  <c r="I255" i="2"/>
  <c r="K255" i="2"/>
  <c r="I251" i="2"/>
  <c r="K251" i="2"/>
  <c r="I973" i="2"/>
  <c r="K973" i="2"/>
  <c r="I821" i="2"/>
  <c r="L821" i="2" s="1"/>
  <c r="K821" i="2"/>
  <c r="I239" i="2"/>
  <c r="K239" i="2"/>
  <c r="I481" i="2"/>
  <c r="L481" i="2" s="1"/>
  <c r="K481" i="2"/>
  <c r="I229" i="2"/>
  <c r="K229" i="2"/>
  <c r="I810" i="2"/>
  <c r="L810" i="2" s="1"/>
  <c r="K810" i="2"/>
  <c r="I223" i="2"/>
  <c r="K223" i="2"/>
  <c r="I529" i="2"/>
  <c r="K529" i="2"/>
  <c r="I533" i="2"/>
  <c r="K533" i="2"/>
  <c r="I216" i="2"/>
  <c r="K216" i="2"/>
  <c r="I576" i="2"/>
  <c r="K576" i="2"/>
  <c r="I477" i="2"/>
  <c r="K477" i="2"/>
  <c r="I204" i="2"/>
  <c r="K204" i="2"/>
  <c r="I197" i="2"/>
  <c r="K197" i="2"/>
  <c r="I193" i="2"/>
  <c r="K193" i="2"/>
  <c r="I782" i="2"/>
  <c r="K782" i="2"/>
  <c r="I776" i="2"/>
  <c r="K776" i="2"/>
  <c r="I774" i="2"/>
  <c r="K774" i="2"/>
  <c r="I772" i="2"/>
  <c r="K772" i="2"/>
  <c r="I177" i="2"/>
  <c r="K177" i="2"/>
  <c r="I559" i="2"/>
  <c r="K559" i="2"/>
  <c r="I767" i="2"/>
  <c r="K767" i="2"/>
  <c r="I765" i="2"/>
  <c r="K765" i="2"/>
  <c r="I952" i="2"/>
  <c r="L952" i="2" s="1"/>
  <c r="K952" i="2"/>
  <c r="I760" i="2"/>
  <c r="K760" i="2"/>
  <c r="I756" i="2"/>
  <c r="L756" i="2" s="1"/>
  <c r="K756" i="2"/>
  <c r="I615" i="2"/>
  <c r="L615" i="2" s="1"/>
  <c r="K615" i="2"/>
  <c r="I151" i="2"/>
  <c r="K151" i="2"/>
  <c r="I748" i="2"/>
  <c r="K748" i="2"/>
  <c r="I469" i="2"/>
  <c r="K469" i="2"/>
  <c r="I140" i="2"/>
  <c r="L140" i="2" s="1"/>
  <c r="K140" i="2"/>
  <c r="I743" i="2"/>
  <c r="K743" i="2"/>
  <c r="I134" i="2"/>
  <c r="K134" i="2"/>
  <c r="I132" i="2"/>
  <c r="L132" i="2" s="1"/>
  <c r="K132" i="2"/>
  <c r="I126" i="2"/>
  <c r="K126" i="2"/>
  <c r="I123" i="2"/>
  <c r="K123" i="2"/>
  <c r="I726" i="2"/>
  <c r="K726" i="2"/>
  <c r="I720" i="2"/>
  <c r="K720" i="2"/>
  <c r="I948" i="2"/>
  <c r="K948" i="2"/>
  <c r="I112" i="2"/>
  <c r="L112" i="2" s="1"/>
  <c r="K112" i="2"/>
  <c r="I713" i="2"/>
  <c r="K713" i="2"/>
  <c r="I104" i="2"/>
  <c r="K104" i="2"/>
  <c r="I707" i="2"/>
  <c r="K707" i="2"/>
  <c r="I99" i="2"/>
  <c r="K99" i="2"/>
  <c r="I697" i="2"/>
  <c r="K697" i="2"/>
  <c r="I92" i="2"/>
  <c r="L92" i="2" s="1"/>
  <c r="K92" i="2"/>
  <c r="I87" i="2"/>
  <c r="K87" i="2"/>
  <c r="I82" i="2"/>
  <c r="L82" i="2" s="1"/>
  <c r="K82" i="2"/>
  <c r="I77" i="2"/>
  <c r="K77" i="2"/>
  <c r="I687" i="2"/>
  <c r="K687" i="2"/>
  <c r="I681" i="2"/>
  <c r="K681" i="2"/>
  <c r="I680" i="2"/>
  <c r="K680" i="2"/>
  <c r="I676" i="2"/>
  <c r="K676" i="2"/>
  <c r="I671" i="2"/>
  <c r="L671" i="2" s="1"/>
  <c r="K671" i="2"/>
  <c r="I459" i="2"/>
  <c r="L459" i="2" s="1"/>
  <c r="K459" i="2"/>
  <c r="I665" i="2"/>
  <c r="K665" i="2"/>
  <c r="I655" i="2"/>
  <c r="K655" i="2"/>
  <c r="I44" i="2"/>
  <c r="L44" i="2" s="1"/>
  <c r="K44" i="2"/>
  <c r="I652" i="2"/>
  <c r="K652" i="2"/>
  <c r="I6" i="2"/>
  <c r="K6" i="2"/>
  <c r="I649" i="2"/>
  <c r="K649" i="2"/>
  <c r="I647" i="2"/>
  <c r="K647" i="2"/>
  <c r="I23" i="2"/>
  <c r="K23" i="2"/>
  <c r="I935" i="2"/>
  <c r="K935" i="2"/>
  <c r="I640" i="2"/>
  <c r="K640" i="2"/>
  <c r="I637" i="2"/>
  <c r="L637" i="2" s="1"/>
  <c r="K637" i="2"/>
  <c r="I625" i="2"/>
  <c r="K625" i="2"/>
  <c r="I583" i="2"/>
  <c r="L583" i="2" s="1"/>
  <c r="I101" i="2"/>
  <c r="L101" i="2" s="1"/>
  <c r="K74" i="2"/>
  <c r="K170" i="2"/>
  <c r="K242" i="2"/>
  <c r="K330" i="2"/>
  <c r="K986" i="2"/>
  <c r="K658" i="2"/>
  <c r="I932" i="2"/>
  <c r="L932" i="2" s="1"/>
  <c r="K932" i="2"/>
  <c r="I416" i="2"/>
  <c r="K416" i="2"/>
  <c r="I391" i="2"/>
  <c r="K391" i="2"/>
  <c r="I367" i="2"/>
  <c r="K367" i="2"/>
  <c r="I993" i="2"/>
  <c r="K993" i="2"/>
  <c r="I556" i="2"/>
  <c r="K556" i="2"/>
  <c r="I301" i="2"/>
  <c r="K301" i="2"/>
  <c r="I833" i="2"/>
  <c r="K833" i="2"/>
  <c r="I808" i="2"/>
  <c r="L808" i="2" s="1"/>
  <c r="K808" i="2"/>
  <c r="I449" i="2"/>
  <c r="L449" i="2" s="1"/>
  <c r="K449" i="2"/>
  <c r="I959" i="2"/>
  <c r="L959" i="2" s="1"/>
  <c r="K959" i="2"/>
  <c r="I168" i="2"/>
  <c r="L168" i="2" s="1"/>
  <c r="K168" i="2"/>
  <c r="I153" i="2"/>
  <c r="L153" i="2" s="1"/>
  <c r="K153" i="2"/>
  <c r="I133" i="2"/>
  <c r="K133" i="2"/>
  <c r="I710" i="2"/>
  <c r="L710" i="2" s="1"/>
  <c r="K710" i="2"/>
  <c r="I689" i="2"/>
  <c r="K689" i="2"/>
  <c r="I39" i="2"/>
  <c r="K39" i="2"/>
  <c r="I638" i="2"/>
  <c r="K638" i="2"/>
  <c r="I926" i="2"/>
  <c r="L926" i="2" s="1"/>
  <c r="K926" i="2"/>
  <c r="I415" i="2"/>
  <c r="L415" i="2" s="1"/>
  <c r="K415" i="2"/>
  <c r="I380" i="2"/>
  <c r="L380" i="2" s="1"/>
  <c r="K380" i="2"/>
  <c r="I998" i="2"/>
  <c r="K998" i="2"/>
  <c r="I996" i="2"/>
  <c r="K996" i="2"/>
  <c r="I353" i="2"/>
  <c r="L353" i="2" s="1"/>
  <c r="K353" i="2"/>
  <c r="I343" i="2"/>
  <c r="L343" i="2" s="1"/>
  <c r="K343" i="2"/>
  <c r="I857" i="2"/>
  <c r="K857" i="2"/>
  <c r="I439" i="2"/>
  <c r="K439" i="2"/>
  <c r="I401" i="2"/>
  <c r="L401" i="2" s="1"/>
  <c r="K401" i="2"/>
  <c r="I398" i="2"/>
  <c r="K398" i="2"/>
  <c r="I393" i="2"/>
  <c r="K393" i="2"/>
  <c r="I901" i="2"/>
  <c r="K901" i="2"/>
  <c r="I379" i="2"/>
  <c r="K379" i="2"/>
  <c r="I377" i="2"/>
  <c r="K377" i="2"/>
  <c r="I886" i="2"/>
  <c r="K886" i="2"/>
  <c r="I438" i="2"/>
  <c r="K438" i="2"/>
  <c r="I501" i="2"/>
  <c r="K501" i="2"/>
  <c r="I523" i="2"/>
  <c r="K523" i="2"/>
  <c r="I924" i="2"/>
  <c r="K924" i="2"/>
  <c r="I513" i="2"/>
  <c r="K513" i="2"/>
  <c r="I917" i="2"/>
  <c r="K917" i="2"/>
  <c r="I409" i="2"/>
  <c r="L409" i="2" s="1"/>
  <c r="K409" i="2"/>
  <c r="I1007" i="2"/>
  <c r="L1007" i="2" s="1"/>
  <c r="K1007" i="2"/>
  <c r="I912" i="2"/>
  <c r="K912" i="2"/>
  <c r="I910" i="2"/>
  <c r="K910" i="2"/>
  <c r="I905" i="2"/>
  <c r="L905" i="2" s="1"/>
  <c r="K905" i="2"/>
  <c r="I1004" i="2"/>
  <c r="L1004" i="2" s="1"/>
  <c r="K1004" i="2"/>
  <c r="I497" i="2"/>
  <c r="L497" i="2" s="1"/>
  <c r="K497" i="2"/>
  <c r="I387" i="2"/>
  <c r="L387" i="2" s="1"/>
  <c r="K387" i="2"/>
  <c r="I385" i="2"/>
  <c r="K385" i="2"/>
  <c r="I621" i="2"/>
  <c r="L621" i="2" s="1"/>
  <c r="K621" i="2"/>
  <c r="I894" i="2"/>
  <c r="K894" i="2"/>
  <c r="I373" i="2"/>
  <c r="K373" i="2"/>
  <c r="I4" i="2"/>
  <c r="L4" i="2" s="1"/>
  <c r="K4" i="2"/>
  <c r="I889" i="2"/>
  <c r="K889" i="2"/>
  <c r="I885" i="2"/>
  <c r="L885" i="2" s="1"/>
  <c r="K885" i="2"/>
  <c r="I563" i="2"/>
  <c r="K563" i="2"/>
  <c r="I359" i="2"/>
  <c r="L359" i="2" s="1"/>
  <c r="K359" i="2"/>
  <c r="I612" i="2"/>
  <c r="L612" i="2" s="1"/>
  <c r="K612" i="2"/>
  <c r="I352" i="2"/>
  <c r="K352" i="2"/>
  <c r="I604" i="2"/>
  <c r="L604" i="2" s="1"/>
  <c r="K604" i="2"/>
  <c r="I872" i="2"/>
  <c r="K872" i="2"/>
  <c r="I870" i="2"/>
  <c r="K870" i="2"/>
  <c r="I338" i="2"/>
  <c r="L338" i="2" s="1"/>
  <c r="K338" i="2"/>
  <c r="I334" i="2"/>
  <c r="K334" i="2"/>
  <c r="I863" i="2"/>
  <c r="L863" i="2" s="1"/>
  <c r="K863" i="2"/>
  <c r="I859" i="2"/>
  <c r="L859" i="2" s="1"/>
  <c r="K859" i="2"/>
  <c r="I324" i="2"/>
  <c r="L324" i="2" s="1"/>
  <c r="K324" i="2"/>
  <c r="I855" i="2"/>
  <c r="K855" i="2"/>
  <c r="I987" i="2"/>
  <c r="K987" i="2"/>
  <c r="I985" i="2"/>
  <c r="L985" i="2" s="1"/>
  <c r="K985" i="2"/>
  <c r="I849" i="2"/>
  <c r="K849" i="2"/>
  <c r="I305" i="2"/>
  <c r="L305" i="2" s="1"/>
  <c r="K305" i="2"/>
  <c r="I299" i="2"/>
  <c r="K299" i="2"/>
  <c r="I292" i="2"/>
  <c r="L292" i="2" s="1"/>
  <c r="K292" i="2"/>
  <c r="I571" i="2"/>
  <c r="L571" i="2" s="1"/>
  <c r="K571" i="2"/>
  <c r="I283" i="2"/>
  <c r="K283" i="2"/>
  <c r="I835" i="2"/>
  <c r="K835" i="2"/>
  <c r="I831" i="2"/>
  <c r="L831" i="2" s="1"/>
  <c r="K831" i="2"/>
  <c r="I272" i="2"/>
  <c r="K272" i="2"/>
  <c r="I829" i="2"/>
  <c r="L829" i="2" s="1"/>
  <c r="K829" i="2"/>
  <c r="I268" i="2"/>
  <c r="K268" i="2"/>
  <c r="I605" i="2"/>
  <c r="K605" i="2"/>
  <c r="I975" i="2"/>
  <c r="K975" i="2"/>
  <c r="I254" i="2"/>
  <c r="K254" i="2"/>
  <c r="I250" i="2"/>
  <c r="L250" i="2" s="1"/>
  <c r="K250" i="2"/>
  <c r="I552" i="2"/>
  <c r="K552" i="2"/>
  <c r="I820" i="2"/>
  <c r="K820" i="2"/>
  <c r="I238" i="2"/>
  <c r="K238" i="2"/>
  <c r="I232" i="2"/>
  <c r="L232" i="2" s="1"/>
  <c r="K232" i="2"/>
  <c r="I228" i="2"/>
  <c r="L228" i="2" s="1"/>
  <c r="K228" i="2"/>
  <c r="I970" i="2"/>
  <c r="L970" i="2" s="1"/>
  <c r="K970" i="2"/>
  <c r="I806" i="2"/>
  <c r="K806" i="2"/>
  <c r="I446" i="2"/>
  <c r="K446" i="2"/>
  <c r="I595" i="2"/>
  <c r="K595" i="2"/>
  <c r="I215" i="2"/>
  <c r="K215" i="2"/>
  <c r="I209" i="2"/>
  <c r="K209" i="2"/>
  <c r="I797" i="2"/>
  <c r="L797" i="2" s="1"/>
  <c r="K797" i="2"/>
  <c r="I203" i="2"/>
  <c r="L203" i="2" s="1"/>
  <c r="K203" i="2"/>
  <c r="I196" i="2"/>
  <c r="K196" i="2"/>
  <c r="I792" i="2"/>
  <c r="K792" i="2"/>
  <c r="I788" i="2"/>
  <c r="K788" i="2"/>
  <c r="I781" i="2"/>
  <c r="K781" i="2"/>
  <c r="I191" i="2"/>
  <c r="K191" i="2"/>
  <c r="I957" i="2"/>
  <c r="L957" i="2" s="1"/>
  <c r="K957" i="2"/>
  <c r="I448" i="2"/>
  <c r="K448" i="2"/>
  <c r="I176" i="2"/>
  <c r="K176" i="2"/>
  <c r="I172" i="2"/>
  <c r="L172" i="2" s="1"/>
  <c r="K172" i="2"/>
  <c r="I768" i="2"/>
  <c r="K768" i="2"/>
  <c r="I592" i="2"/>
  <c r="K592" i="2"/>
  <c r="I163" i="2"/>
  <c r="L163" i="2" s="1"/>
  <c r="K163" i="2"/>
  <c r="I550" i="2"/>
  <c r="K550" i="2"/>
  <c r="I759" i="2"/>
  <c r="L759" i="2" s="1"/>
  <c r="K759" i="2"/>
  <c r="I755" i="2"/>
  <c r="K755" i="2"/>
  <c r="I751" i="2"/>
  <c r="K751" i="2"/>
  <c r="I470" i="2"/>
  <c r="K470" i="2"/>
  <c r="I445" i="2"/>
  <c r="L445" i="2" s="1"/>
  <c r="K445" i="2"/>
  <c r="I143" i="2"/>
  <c r="L143" i="2" s="1"/>
  <c r="K143" i="2"/>
  <c r="I139" i="2"/>
  <c r="K139" i="2"/>
  <c r="I575" i="2"/>
  <c r="K575" i="2"/>
  <c r="I739" i="2"/>
  <c r="L739" i="2" s="1"/>
  <c r="K739" i="2"/>
  <c r="I443" i="2"/>
  <c r="K443" i="2"/>
  <c r="I734" i="2"/>
  <c r="K734" i="2"/>
  <c r="I731" i="2"/>
  <c r="K731" i="2"/>
  <c r="I725" i="2"/>
  <c r="L725" i="2" s="1"/>
  <c r="K725" i="2"/>
  <c r="I120" i="2"/>
  <c r="K120" i="2"/>
  <c r="I116" i="2"/>
  <c r="K116" i="2"/>
  <c r="I111" i="2"/>
  <c r="L111" i="2" s="1"/>
  <c r="K111" i="2"/>
  <c r="I106" i="2"/>
  <c r="L106" i="2" s="1"/>
  <c r="K106" i="2"/>
  <c r="I464" i="2"/>
  <c r="K464" i="2"/>
  <c r="I702" i="2"/>
  <c r="K702" i="2"/>
  <c r="I96" i="2"/>
  <c r="K96" i="2"/>
  <c r="I696" i="2"/>
  <c r="L696" i="2" s="1"/>
  <c r="K696" i="2"/>
  <c r="I86" i="2"/>
  <c r="L86" i="2" s="1"/>
  <c r="K86" i="2"/>
  <c r="I694" i="2"/>
  <c r="K694" i="2"/>
  <c r="I76" i="2"/>
  <c r="K76" i="2"/>
  <c r="I686" i="2"/>
  <c r="K686" i="2"/>
  <c r="I75" i="2"/>
  <c r="K75" i="2"/>
  <c r="I679" i="2"/>
  <c r="L679" i="2" s="1"/>
  <c r="K679" i="2"/>
  <c r="I675" i="2"/>
  <c r="K675" i="2"/>
  <c r="I65" i="2"/>
  <c r="K65" i="2"/>
  <c r="I62" i="2"/>
  <c r="K62" i="2"/>
  <c r="I664" i="2"/>
  <c r="K664" i="2"/>
  <c r="I60" i="2"/>
  <c r="L60" i="2" s="1"/>
  <c r="K60" i="2"/>
  <c r="I660" i="2"/>
  <c r="K660" i="2"/>
  <c r="I51" i="2"/>
  <c r="K51" i="2"/>
  <c r="I48" i="2"/>
  <c r="L48" i="2" s="1"/>
  <c r="K48" i="2"/>
  <c r="I43" i="2"/>
  <c r="K43" i="2"/>
  <c r="I651" i="2"/>
  <c r="K651" i="2"/>
  <c r="I37" i="2"/>
  <c r="L37" i="2" s="1"/>
  <c r="K37" i="2"/>
  <c r="I31" i="2"/>
  <c r="L31" i="2" s="1"/>
  <c r="K31" i="2"/>
  <c r="I646" i="2"/>
  <c r="K646" i="2"/>
  <c r="I22" i="2"/>
  <c r="K22" i="2"/>
  <c r="I13" i="2"/>
  <c r="L13" i="2" s="1"/>
  <c r="K13" i="2"/>
  <c r="I11" i="2"/>
  <c r="K11" i="2"/>
  <c r="I631" i="2"/>
  <c r="K631" i="2"/>
  <c r="I624" i="2"/>
  <c r="L624" i="2" s="1"/>
  <c r="K624" i="2"/>
  <c r="I491" i="2"/>
  <c r="I19" i="2"/>
  <c r="K10" i="2"/>
  <c r="K90" i="2"/>
  <c r="K178" i="2"/>
  <c r="K258" i="2"/>
  <c r="K346" i="2"/>
  <c r="K434" i="2"/>
  <c r="I424" i="2"/>
  <c r="K424" i="2"/>
  <c r="I891" i="2"/>
  <c r="K891" i="2"/>
  <c r="I256" i="2"/>
  <c r="K256" i="2"/>
  <c r="I812" i="2"/>
  <c r="K812" i="2"/>
  <c r="I551" i="2"/>
  <c r="L551" i="2" s="1"/>
  <c r="K551" i="2"/>
  <c r="I572" i="2"/>
  <c r="L572" i="2" s="1"/>
  <c r="K572" i="2"/>
  <c r="I173" i="2"/>
  <c r="K173" i="2"/>
  <c r="I951" i="2"/>
  <c r="L951" i="2" s="1"/>
  <c r="K951" i="2"/>
  <c r="I744" i="2"/>
  <c r="K744" i="2"/>
  <c r="I117" i="2"/>
  <c r="K117" i="2"/>
  <c r="I79" i="2"/>
  <c r="L79" i="2" s="1"/>
  <c r="K79" i="2"/>
  <c r="I68" i="2"/>
  <c r="K68" i="2"/>
  <c r="I608" i="2"/>
  <c r="L608" i="2" s="1"/>
  <c r="K608" i="2"/>
  <c r="I454" i="2"/>
  <c r="K454" i="2"/>
  <c r="I627" i="2"/>
  <c r="K627" i="2"/>
  <c r="I927" i="2"/>
  <c r="L927" i="2" s="1"/>
  <c r="K927" i="2"/>
  <c r="I919" i="2"/>
  <c r="L919" i="2" s="1"/>
  <c r="K919" i="2"/>
  <c r="I1008" i="2"/>
  <c r="K1008" i="2"/>
  <c r="I511" i="2"/>
  <c r="K511" i="2"/>
  <c r="I388" i="2"/>
  <c r="K388" i="2"/>
  <c r="I893" i="2"/>
  <c r="L893" i="2" s="1"/>
  <c r="K893" i="2"/>
  <c r="I349" i="2"/>
  <c r="K349" i="2"/>
  <c r="I622" i="2"/>
  <c r="K622" i="2"/>
  <c r="I437" i="2"/>
  <c r="K437" i="2"/>
  <c r="I428" i="2"/>
  <c r="K428" i="2"/>
  <c r="I422" i="2"/>
  <c r="L422" i="2" s="1"/>
  <c r="K422" i="2"/>
  <c r="I921" i="2"/>
  <c r="K921" i="2"/>
  <c r="I1011" i="2"/>
  <c r="L1011" i="2" s="1"/>
  <c r="K1011" i="2"/>
  <c r="I521" i="2"/>
  <c r="K521" i="2"/>
  <c r="I408" i="2"/>
  <c r="L408" i="2" s="1"/>
  <c r="K408" i="2"/>
  <c r="I404" i="2"/>
  <c r="L404" i="2" s="1"/>
  <c r="K404" i="2"/>
  <c r="I911" i="2"/>
  <c r="K911" i="2"/>
  <c r="I397" i="2"/>
  <c r="K397" i="2"/>
  <c r="I395" i="2"/>
  <c r="K395" i="2"/>
  <c r="I1003" i="2"/>
  <c r="K1003" i="2"/>
  <c r="I504" i="2"/>
  <c r="K504" i="2"/>
  <c r="I384" i="2"/>
  <c r="K384" i="2"/>
  <c r="I897" i="2"/>
  <c r="K897" i="2"/>
  <c r="I376" i="2"/>
  <c r="K376" i="2"/>
  <c r="I495" i="2"/>
  <c r="L495" i="2" s="1"/>
  <c r="K495" i="2"/>
  <c r="I997" i="2"/>
  <c r="K997" i="2"/>
  <c r="I366" i="2"/>
  <c r="K366" i="2"/>
  <c r="I361" i="2"/>
  <c r="K361" i="2"/>
  <c r="I879" i="2"/>
  <c r="K879" i="2"/>
  <c r="I994" i="2"/>
  <c r="K994" i="2"/>
  <c r="I347" i="2"/>
  <c r="K347" i="2"/>
  <c r="I871" i="2"/>
  <c r="L871" i="2" s="1"/>
  <c r="K871" i="2"/>
  <c r="I341" i="2"/>
  <c r="K341" i="2"/>
  <c r="I337" i="2"/>
  <c r="L337" i="2" s="1"/>
  <c r="K337" i="2"/>
  <c r="I990" i="2"/>
  <c r="L990" i="2" s="1"/>
  <c r="K990" i="2"/>
  <c r="I862" i="2"/>
  <c r="K862" i="2"/>
  <c r="I323" i="2"/>
  <c r="L323" i="2" s="1"/>
  <c r="K323" i="2"/>
  <c r="I854" i="2"/>
  <c r="K854" i="2"/>
  <c r="I603" i="2"/>
  <c r="K603" i="2"/>
  <c r="I447" i="2"/>
  <c r="K447" i="2"/>
  <c r="I1015" i="2"/>
  <c r="L1015" i="2" s="1"/>
  <c r="K1015" i="2"/>
  <c r="I310" i="2"/>
  <c r="L310" i="2" s="1"/>
  <c r="K310" i="2"/>
  <c r="I304" i="2"/>
  <c r="L304" i="2" s="1"/>
  <c r="K304" i="2"/>
  <c r="I845" i="2"/>
  <c r="L845" i="2" s="1"/>
  <c r="K845" i="2"/>
  <c r="I288" i="2"/>
  <c r="K288" i="2"/>
  <c r="I840" i="2"/>
  <c r="K840" i="2"/>
  <c r="I280" i="2"/>
  <c r="K280" i="2"/>
  <c r="I553" i="2"/>
  <c r="K553" i="2"/>
  <c r="I580" i="2"/>
  <c r="K580" i="2"/>
  <c r="I828" i="2"/>
  <c r="L828" i="2" s="1"/>
  <c r="K828" i="2"/>
  <c r="I978" i="2"/>
  <c r="K978" i="2"/>
  <c r="I263" i="2"/>
  <c r="L263" i="2" s="1"/>
  <c r="K263" i="2"/>
  <c r="I260" i="2"/>
  <c r="K260" i="2"/>
  <c r="I824" i="2"/>
  <c r="L824" i="2" s="1"/>
  <c r="K824" i="2"/>
  <c r="I249" i="2"/>
  <c r="K249" i="2"/>
  <c r="I245" i="2"/>
  <c r="K245" i="2"/>
  <c r="I819" i="2"/>
  <c r="K819" i="2"/>
  <c r="I3" i="2"/>
  <c r="K3" i="2"/>
  <c r="I231" i="2"/>
  <c r="K231" i="2"/>
  <c r="I480" i="2"/>
  <c r="K480" i="2"/>
  <c r="I969" i="2"/>
  <c r="L969" i="2" s="1"/>
  <c r="K969" i="2"/>
  <c r="I805" i="2"/>
  <c r="K805" i="2"/>
  <c r="I803" i="2"/>
  <c r="L803" i="2" s="1"/>
  <c r="K803" i="2"/>
  <c r="I967" i="2"/>
  <c r="K967" i="2"/>
  <c r="I214" i="2"/>
  <c r="K214" i="2"/>
  <c r="I798" i="2"/>
  <c r="K798" i="2"/>
  <c r="I796" i="2"/>
  <c r="L796" i="2" s="1"/>
  <c r="K796" i="2"/>
  <c r="I793" i="2"/>
  <c r="K793" i="2"/>
  <c r="I192" i="2"/>
  <c r="K192" i="2"/>
  <c r="I787" i="2"/>
  <c r="K787" i="2"/>
  <c r="I539" i="2"/>
  <c r="L539" i="2" s="1"/>
  <c r="K539" i="2"/>
  <c r="I778" i="2"/>
  <c r="L778" i="2" s="1"/>
  <c r="K778" i="2"/>
  <c r="I190" i="2"/>
  <c r="L190" i="2" s="1"/>
  <c r="K190" i="2"/>
  <c r="I185" i="2"/>
  <c r="K185" i="2"/>
  <c r="I182" i="2"/>
  <c r="K182" i="2"/>
  <c r="I175" i="2"/>
  <c r="K175" i="2"/>
  <c r="I169" i="2"/>
  <c r="K169" i="2"/>
  <c r="I166" i="2"/>
  <c r="K166" i="2"/>
  <c r="I764" i="2"/>
  <c r="L764" i="2" s="1"/>
  <c r="K764" i="2"/>
  <c r="I158" i="2"/>
  <c r="L158" i="2" s="1"/>
  <c r="K158" i="2"/>
  <c r="I155" i="2"/>
  <c r="L155" i="2" s="1"/>
  <c r="K155" i="2"/>
  <c r="I750" i="2"/>
  <c r="K750" i="2"/>
  <c r="I566" i="2"/>
  <c r="L566" i="2" s="1"/>
  <c r="K566" i="2"/>
  <c r="I565" i="2"/>
  <c r="L565" i="2" s="1"/>
  <c r="K565" i="2"/>
  <c r="I142" i="2"/>
  <c r="K142" i="2"/>
  <c r="I568" i="2"/>
  <c r="K568" i="2"/>
  <c r="I742" i="2"/>
  <c r="K742" i="2"/>
  <c r="I738" i="2"/>
  <c r="L738" i="2" s="1"/>
  <c r="K738" i="2"/>
  <c r="I131" i="2"/>
  <c r="L131" i="2" s="1"/>
  <c r="K131" i="2"/>
  <c r="I466" i="2"/>
  <c r="K466" i="2"/>
  <c r="I534" i="2"/>
  <c r="L534" i="2" s="1"/>
  <c r="K534" i="2"/>
  <c r="I724" i="2"/>
  <c r="K724" i="2"/>
  <c r="I719" i="2"/>
  <c r="L719" i="2" s="1"/>
  <c r="K719" i="2"/>
  <c r="I115" i="2"/>
  <c r="K115" i="2"/>
  <c r="I110" i="2"/>
  <c r="L110" i="2" s="1"/>
  <c r="K110" i="2"/>
  <c r="I528" i="2"/>
  <c r="L528" i="2" s="1"/>
  <c r="K528" i="2"/>
  <c r="I947" i="2"/>
  <c r="L947" i="2" s="1"/>
  <c r="K947" i="2"/>
  <c r="I705" i="2"/>
  <c r="K705" i="2"/>
  <c r="I95" i="2"/>
  <c r="K95" i="2"/>
  <c r="I945" i="2"/>
  <c r="L945" i="2" s="1"/>
  <c r="K945" i="2"/>
  <c r="I85" i="2"/>
  <c r="K85" i="2"/>
  <c r="I564" i="2"/>
  <c r="K564" i="2"/>
  <c r="I692" i="2"/>
  <c r="L692" i="2" s="1"/>
  <c r="K692" i="2"/>
  <c r="I685" i="2"/>
  <c r="K685" i="2"/>
  <c r="I942" i="2"/>
  <c r="K942" i="2"/>
  <c r="I70" i="2"/>
  <c r="K70" i="2"/>
  <c r="I461" i="2"/>
  <c r="K461" i="2"/>
  <c r="I670" i="2"/>
  <c r="K670" i="2"/>
  <c r="I2" i="2"/>
  <c r="K2" i="2"/>
  <c r="I940" i="2"/>
  <c r="L940" i="2" s="1"/>
  <c r="K940" i="2"/>
  <c r="I59" i="2"/>
  <c r="L59" i="2" s="1"/>
  <c r="K59" i="2"/>
  <c r="I659" i="2"/>
  <c r="K659" i="2"/>
  <c r="I558" i="2"/>
  <c r="K558" i="2"/>
  <c r="I47" i="2"/>
  <c r="L47" i="2" s="1"/>
  <c r="K47" i="2"/>
  <c r="I515" i="2"/>
  <c r="K515" i="2"/>
  <c r="I936" i="2"/>
  <c r="K936" i="2"/>
  <c r="I36" i="2"/>
  <c r="K36" i="2"/>
  <c r="I30" i="2"/>
  <c r="L30" i="2" s="1"/>
  <c r="K30" i="2"/>
  <c r="I645" i="2"/>
  <c r="K645" i="2"/>
  <c r="I644" i="2"/>
  <c r="L644" i="2" s="1"/>
  <c r="K644" i="2"/>
  <c r="I17" i="2"/>
  <c r="K17" i="2"/>
  <c r="I12" i="2"/>
  <c r="K12" i="2"/>
  <c r="I636" i="2"/>
  <c r="L636" i="2" s="1"/>
  <c r="K636" i="2"/>
  <c r="I630" i="2"/>
  <c r="L630" i="2" s="1"/>
  <c r="K630" i="2"/>
  <c r="I623" i="2"/>
  <c r="K623" i="2"/>
  <c r="I847" i="2"/>
  <c r="L847" i="2" s="1"/>
  <c r="I632" i="2"/>
  <c r="K18" i="2"/>
  <c r="K98" i="2"/>
  <c r="K186" i="2"/>
  <c r="K266" i="2"/>
  <c r="K354" i="2"/>
  <c r="K794" i="2"/>
  <c r="K914" i="2"/>
  <c r="K402" i="2"/>
  <c r="I569" i="2"/>
  <c r="K569" i="2"/>
  <c r="I1000" i="2"/>
  <c r="L1000" i="2" s="1"/>
  <c r="K1000" i="2"/>
  <c r="I876" i="2"/>
  <c r="K876" i="2"/>
  <c r="I989" i="2"/>
  <c r="K989" i="2"/>
  <c r="I841" i="2"/>
  <c r="K841" i="2"/>
  <c r="I617" i="2"/>
  <c r="K617" i="2"/>
  <c r="I475" i="2"/>
  <c r="L475" i="2" s="1"/>
  <c r="K475" i="2"/>
  <c r="I160" i="2"/>
  <c r="K160" i="2"/>
  <c r="I128" i="2"/>
  <c r="K128" i="2"/>
  <c r="I89" i="2"/>
  <c r="L89" i="2" s="1"/>
  <c r="K89" i="2"/>
  <c r="I45" i="2"/>
  <c r="L45" i="2" s="1"/>
  <c r="K45" i="2"/>
  <c r="I930" i="2"/>
  <c r="L930" i="2" s="1"/>
  <c r="K930" i="2"/>
  <c r="I421" i="2"/>
  <c r="K421" i="2"/>
  <c r="I400" i="2"/>
  <c r="K400" i="2"/>
  <c r="I496" i="2"/>
  <c r="L496" i="2" s="1"/>
  <c r="K496" i="2"/>
  <c r="I368" i="2"/>
  <c r="K368" i="2"/>
  <c r="I358" i="2"/>
  <c r="L358" i="2" s="1"/>
  <c r="K358" i="2"/>
  <c r="I492" i="2"/>
  <c r="K492" i="2"/>
  <c r="I868" i="2"/>
  <c r="L868" i="2" s="1"/>
  <c r="K868" i="2"/>
  <c r="I327" i="2"/>
  <c r="L327" i="2" s="1"/>
  <c r="K327" i="2"/>
  <c r="I315" i="2"/>
  <c r="K315" i="2"/>
  <c r="I297" i="2"/>
  <c r="K297" i="2"/>
  <c r="I827" i="2"/>
  <c r="K827" i="2"/>
  <c r="I259" i="2"/>
  <c r="K259" i="2"/>
  <c r="I237" i="2"/>
  <c r="K237" i="2"/>
  <c r="I224" i="2"/>
  <c r="L224" i="2" s="1"/>
  <c r="K224" i="2"/>
  <c r="I213" i="2"/>
  <c r="K213" i="2"/>
  <c r="I201" i="2"/>
  <c r="K201" i="2"/>
  <c r="I593" i="2"/>
  <c r="K593" i="2"/>
  <c r="I777" i="2"/>
  <c r="K777" i="2"/>
  <c r="I955" i="2"/>
  <c r="K955" i="2"/>
  <c r="I473" i="2"/>
  <c r="L473" i="2" s="1"/>
  <c r="K473" i="2"/>
  <c r="I733" i="2"/>
  <c r="K733" i="2"/>
  <c r="I121" i="2"/>
  <c r="K121" i="2"/>
  <c r="I718" i="2"/>
  <c r="K718" i="2"/>
  <c r="I712" i="2"/>
  <c r="K712" i="2"/>
  <c r="I946" i="2"/>
  <c r="L946" i="2" s="1"/>
  <c r="K946" i="2"/>
  <c r="I548" i="2"/>
  <c r="L548" i="2" s="1"/>
  <c r="K548" i="2"/>
  <c r="I701" i="2"/>
  <c r="K701" i="2"/>
  <c r="I94" i="2"/>
  <c r="L94" i="2" s="1"/>
  <c r="K94" i="2"/>
  <c r="I695" i="2"/>
  <c r="K695" i="2"/>
  <c r="I693" i="2"/>
  <c r="K693" i="2"/>
  <c r="I691" i="2"/>
  <c r="L691" i="2" s="1"/>
  <c r="K691" i="2"/>
  <c r="I684" i="2"/>
  <c r="K684" i="2"/>
  <c r="I69" i="2"/>
  <c r="K69" i="2"/>
  <c r="I460" i="2"/>
  <c r="K460" i="2"/>
  <c r="I544" i="2"/>
  <c r="L544" i="2" s="1"/>
  <c r="K544" i="2"/>
  <c r="I668" i="2"/>
  <c r="K668" i="2"/>
  <c r="I584" i="2"/>
  <c r="L584" i="2" s="1"/>
  <c r="K584" i="2"/>
  <c r="I56" i="2"/>
  <c r="K56" i="2"/>
  <c r="I657" i="2"/>
  <c r="K657" i="2"/>
  <c r="I455" i="2"/>
  <c r="K455" i="2"/>
  <c r="I606" i="2"/>
  <c r="K606" i="2"/>
  <c r="I35" i="2"/>
  <c r="K35" i="2"/>
  <c r="I542" i="2"/>
  <c r="L542" i="2" s="1"/>
  <c r="K542" i="2"/>
  <c r="I453" i="2"/>
  <c r="K453" i="2"/>
  <c r="I21" i="2"/>
  <c r="L21" i="2" s="1"/>
  <c r="K21" i="2"/>
  <c r="I635" i="2"/>
  <c r="L635" i="2" s="1"/>
  <c r="K635" i="2"/>
  <c r="I629" i="2"/>
  <c r="L629" i="2" s="1"/>
  <c r="K629" i="2"/>
  <c r="I441" i="2"/>
  <c r="L441" i="2" s="1"/>
  <c r="I261" i="2"/>
  <c r="L261" i="2" s="1"/>
  <c r="K34" i="2"/>
  <c r="K114" i="2"/>
  <c r="K194" i="2"/>
  <c r="K274" i="2"/>
  <c r="K370" i="2"/>
  <c r="K602" i="2"/>
  <c r="I412" i="2"/>
  <c r="L412" i="2" s="1"/>
  <c r="K412" i="2"/>
  <c r="I902" i="2"/>
  <c r="K902" i="2"/>
  <c r="I890" i="2"/>
  <c r="K890" i="2"/>
  <c r="I350" i="2"/>
  <c r="L350" i="2" s="1"/>
  <c r="K350" i="2"/>
  <c r="I328" i="2"/>
  <c r="K328" i="2"/>
  <c r="I984" i="2"/>
  <c r="K984" i="2"/>
  <c r="I822" i="2"/>
  <c r="K822" i="2"/>
  <c r="I479" i="2"/>
  <c r="K479" i="2"/>
  <c r="I198" i="2"/>
  <c r="K198" i="2"/>
  <c r="I187" i="2"/>
  <c r="K187" i="2"/>
  <c r="I585" i="2"/>
  <c r="L585" i="2" s="1"/>
  <c r="K585" i="2"/>
  <c r="I747" i="2"/>
  <c r="K747" i="2"/>
  <c r="I517" i="2"/>
  <c r="L517" i="2" s="1"/>
  <c r="K517" i="2"/>
  <c r="I107" i="2"/>
  <c r="K107" i="2"/>
  <c r="I601" i="2"/>
  <c r="L601" i="2" s="1"/>
  <c r="K601" i="2"/>
  <c r="I72" i="2"/>
  <c r="K72" i="2"/>
  <c r="I53" i="2"/>
  <c r="K53" i="2"/>
  <c r="I25" i="2"/>
  <c r="L25" i="2" s="1"/>
  <c r="K25" i="2"/>
  <c r="I933" i="2"/>
  <c r="K933" i="2"/>
  <c r="I427" i="2"/>
  <c r="K427" i="2"/>
  <c r="I1013" i="2"/>
  <c r="L1013" i="2" s="1"/>
  <c r="K1013" i="2"/>
  <c r="I1009" i="2"/>
  <c r="K1009" i="2"/>
  <c r="I403" i="2"/>
  <c r="L403" i="2" s="1"/>
  <c r="K403" i="2"/>
  <c r="I1006" i="2"/>
  <c r="K1006" i="2"/>
  <c r="I1002" i="2"/>
  <c r="K1002" i="2"/>
  <c r="I372" i="2"/>
  <c r="L372" i="2" s="1"/>
  <c r="K372" i="2"/>
  <c r="I365" i="2"/>
  <c r="L365" i="2" s="1"/>
  <c r="K365" i="2"/>
  <c r="I620" i="2"/>
  <c r="L620" i="2" s="1"/>
  <c r="K620" i="2"/>
  <c r="I992" i="2"/>
  <c r="L992" i="2" s="1"/>
  <c r="K992" i="2"/>
  <c r="I333" i="2"/>
  <c r="K333" i="2"/>
  <c r="I322" i="2"/>
  <c r="L322" i="2" s="1"/>
  <c r="K322" i="2"/>
  <c r="I316" i="2"/>
  <c r="L316" i="2" s="1"/>
  <c r="K316" i="2"/>
  <c r="I309" i="2"/>
  <c r="K309" i="2"/>
  <c r="I844" i="2"/>
  <c r="L844" i="2" s="1"/>
  <c r="K844" i="2"/>
  <c r="I839" i="2"/>
  <c r="K839" i="2"/>
  <c r="I276" i="2"/>
  <c r="L276" i="2" s="1"/>
  <c r="K276" i="2"/>
  <c r="I596" i="2"/>
  <c r="K596" i="2"/>
  <c r="I974" i="2"/>
  <c r="K974" i="2"/>
  <c r="I972" i="2"/>
  <c r="L972" i="2" s="1"/>
  <c r="K972" i="2"/>
  <c r="I815" i="2"/>
  <c r="K815" i="2"/>
  <c r="I222" i="2"/>
  <c r="K222" i="2"/>
  <c r="I478" i="2"/>
  <c r="K478" i="2"/>
  <c r="I208" i="2"/>
  <c r="K208" i="2"/>
  <c r="I189" i="2"/>
  <c r="K189" i="2"/>
  <c r="I165" i="2"/>
  <c r="L165" i="2" s="1"/>
  <c r="K165" i="2"/>
  <c r="I758" i="2"/>
  <c r="L758" i="2" s="1"/>
  <c r="K758" i="2"/>
  <c r="I749" i="2"/>
  <c r="K749" i="2"/>
  <c r="I746" i="2"/>
  <c r="L746" i="2" s="1"/>
  <c r="K746" i="2"/>
  <c r="I741" i="2"/>
  <c r="L741" i="2" s="1"/>
  <c r="K741" i="2"/>
  <c r="I737" i="2"/>
  <c r="K737" i="2"/>
  <c r="I543" i="2"/>
  <c r="K543" i="2"/>
  <c r="I929" i="2"/>
  <c r="K929" i="2"/>
  <c r="I432" i="2"/>
  <c r="K432" i="2"/>
  <c r="I420" i="2"/>
  <c r="L420" i="2" s="1"/>
  <c r="K420" i="2"/>
  <c r="I920" i="2"/>
  <c r="K920" i="2"/>
  <c r="I1010" i="2"/>
  <c r="K1010" i="2"/>
  <c r="I611" i="2"/>
  <c r="K611" i="2"/>
  <c r="I909" i="2"/>
  <c r="K909" i="2"/>
  <c r="I1005" i="2"/>
  <c r="K1005" i="2"/>
  <c r="I500" i="2"/>
  <c r="L500" i="2" s="1"/>
  <c r="K500" i="2"/>
  <c r="I903" i="2"/>
  <c r="K903" i="2"/>
  <c r="I900" i="2"/>
  <c r="K900" i="2"/>
  <c r="I896" i="2"/>
  <c r="L896" i="2" s="1"/>
  <c r="K896" i="2"/>
  <c r="I371" i="2"/>
  <c r="K371" i="2"/>
  <c r="I494" i="2"/>
  <c r="L494" i="2" s="1"/>
  <c r="K494" i="2"/>
  <c r="I888" i="2"/>
  <c r="K888" i="2"/>
  <c r="I364" i="2"/>
  <c r="K364" i="2"/>
  <c r="I883" i="2"/>
  <c r="L883" i="2" s="1"/>
  <c r="K883" i="2"/>
  <c r="I525" i="2"/>
  <c r="K525" i="2"/>
  <c r="I878" i="2"/>
  <c r="L878" i="2" s="1"/>
  <c r="K878" i="2"/>
  <c r="I874" i="2"/>
  <c r="L874" i="2" s="1"/>
  <c r="K874" i="2"/>
  <c r="I991" i="2"/>
  <c r="L991" i="2" s="1"/>
  <c r="K991" i="2"/>
  <c r="I339" i="2"/>
  <c r="L339" i="2" s="1"/>
  <c r="K339" i="2"/>
  <c r="I867" i="2"/>
  <c r="L867" i="2" s="1"/>
  <c r="K867" i="2"/>
  <c r="I332" i="2"/>
  <c r="L332" i="2" s="1"/>
  <c r="K332" i="2"/>
  <c r="I326" i="2"/>
  <c r="L326" i="2" s="1"/>
  <c r="K326" i="2"/>
  <c r="I321" i="2"/>
  <c r="L321" i="2" s="1"/>
  <c r="K321" i="2"/>
  <c r="I8" i="2"/>
  <c r="L8" i="2" s="1"/>
  <c r="K8" i="2"/>
  <c r="I524" i="2"/>
  <c r="K524" i="2"/>
  <c r="I850" i="2"/>
  <c r="K850" i="2"/>
  <c r="I535" i="2"/>
  <c r="K535" i="2"/>
  <c r="I308" i="2"/>
  <c r="K308" i="2"/>
  <c r="I982" i="2"/>
  <c r="K982" i="2"/>
  <c r="I296" i="2"/>
  <c r="K296" i="2"/>
  <c r="I843" i="2"/>
  <c r="K843" i="2"/>
  <c r="I842" i="2"/>
  <c r="K842" i="2"/>
  <c r="I838" i="2"/>
  <c r="K838" i="2"/>
  <c r="I279" i="2"/>
  <c r="K279" i="2"/>
  <c r="I275" i="2"/>
  <c r="K275" i="2"/>
  <c r="I271" i="2"/>
  <c r="K271" i="2"/>
  <c r="I485" i="2"/>
  <c r="L485" i="2" s="1"/>
  <c r="K485" i="2"/>
  <c r="I823" i="2"/>
  <c r="L823" i="2" s="1"/>
  <c r="K823" i="2"/>
  <c r="I244" i="2"/>
  <c r="L244" i="2" s="1"/>
  <c r="K244" i="2"/>
  <c r="I818" i="2"/>
  <c r="L818" i="2" s="1"/>
  <c r="K818" i="2"/>
  <c r="I236" i="2"/>
  <c r="K236" i="2"/>
  <c r="I814" i="2"/>
  <c r="L814" i="2" s="1"/>
  <c r="K814" i="2"/>
  <c r="I599" i="2"/>
  <c r="L599" i="2" s="1"/>
  <c r="K599" i="2"/>
  <c r="I221" i="2"/>
  <c r="K221" i="2"/>
  <c r="I220" i="2"/>
  <c r="L220" i="2" s="1"/>
  <c r="K220" i="2"/>
  <c r="I800" i="2"/>
  <c r="L800" i="2" s="1"/>
  <c r="K800" i="2"/>
  <c r="I212" i="2"/>
  <c r="K212" i="2"/>
  <c r="I207" i="2"/>
  <c r="K207" i="2"/>
  <c r="I561" i="2"/>
  <c r="K561" i="2"/>
  <c r="I200" i="2"/>
  <c r="L200" i="2" s="1"/>
  <c r="K200" i="2"/>
  <c r="I965" i="2"/>
  <c r="K965" i="2"/>
  <c r="I791" i="2"/>
  <c r="K791" i="2"/>
  <c r="I785" i="2"/>
  <c r="L785" i="2" s="1"/>
  <c r="K785" i="2"/>
  <c r="I963" i="2"/>
  <c r="L963" i="2" s="1"/>
  <c r="K963" i="2"/>
  <c r="I960" i="2"/>
  <c r="K960" i="2"/>
  <c r="I775" i="2"/>
  <c r="K775" i="2"/>
  <c r="I518" i="2"/>
  <c r="L518" i="2" s="1"/>
  <c r="K518" i="2"/>
  <c r="I180" i="2"/>
  <c r="L180" i="2" s="1"/>
  <c r="K180" i="2"/>
  <c r="I174" i="2"/>
  <c r="K174" i="2"/>
  <c r="I171" i="2"/>
  <c r="K171" i="2"/>
  <c r="I567" i="2"/>
  <c r="L567" i="2" s="1"/>
  <c r="K567" i="2"/>
  <c r="I762" i="2"/>
  <c r="K762" i="2"/>
  <c r="I472" i="2"/>
  <c r="K472" i="2"/>
  <c r="I157" i="2"/>
  <c r="L157" i="2" s="1"/>
  <c r="K157" i="2"/>
  <c r="I753" i="2"/>
  <c r="K753" i="2"/>
  <c r="I154" i="2"/>
  <c r="L154" i="2" s="1"/>
  <c r="K154" i="2"/>
  <c r="I149" i="2"/>
  <c r="K149" i="2"/>
  <c r="I145" i="2"/>
  <c r="K145" i="2"/>
  <c r="I141" i="2"/>
  <c r="K141" i="2"/>
  <c r="I740" i="2"/>
  <c r="L740" i="2" s="1"/>
  <c r="K740" i="2"/>
  <c r="I736" i="2"/>
  <c r="K736" i="2"/>
  <c r="I587" i="2"/>
  <c r="K587" i="2"/>
  <c r="I125" i="2"/>
  <c r="K125" i="2"/>
  <c r="I729" i="2"/>
  <c r="L729" i="2" s="1"/>
  <c r="K729" i="2"/>
  <c r="I723" i="2"/>
  <c r="L723" i="2" s="1"/>
  <c r="K723" i="2"/>
  <c r="I119" i="2"/>
  <c r="K119" i="2"/>
  <c r="I113" i="2"/>
  <c r="K113" i="2"/>
  <c r="K108" i="2"/>
  <c r="I711" i="2"/>
  <c r="L711" i="2" s="1"/>
  <c r="K711" i="2"/>
  <c r="I103" i="2"/>
  <c r="L103" i="2" s="1"/>
  <c r="K103" i="2"/>
  <c r="I704" i="2"/>
  <c r="L704" i="2" s="1"/>
  <c r="K704" i="2"/>
  <c r="I700" i="2"/>
  <c r="L700" i="2" s="1"/>
  <c r="K700" i="2"/>
  <c r="I93" i="2"/>
  <c r="L93" i="2" s="1"/>
  <c r="K93" i="2"/>
  <c r="I91" i="2"/>
  <c r="K91" i="2"/>
  <c r="I84" i="2"/>
  <c r="K84" i="2"/>
  <c r="I81" i="2"/>
  <c r="K81" i="2"/>
  <c r="I690" i="2"/>
  <c r="K690" i="2"/>
  <c r="I683" i="2"/>
  <c r="K683" i="2"/>
  <c r="I505" i="2"/>
  <c r="K505" i="2"/>
  <c r="I678" i="2"/>
  <c r="K678" i="2"/>
  <c r="I941" i="2"/>
  <c r="L941" i="2" s="1"/>
  <c r="K941" i="2"/>
  <c r="I667" i="2"/>
  <c r="K667" i="2"/>
  <c r="I663" i="2"/>
  <c r="L663" i="2" s="1"/>
  <c r="K663" i="2"/>
  <c r="I55" i="2"/>
  <c r="K55" i="2"/>
  <c r="I656" i="2"/>
  <c r="L656" i="2" s="1"/>
  <c r="K656" i="2"/>
  <c r="I46" i="2"/>
  <c r="K46" i="2"/>
  <c r="I41" i="2"/>
  <c r="L41" i="2" s="1"/>
  <c r="K41" i="2"/>
  <c r="I29" i="2"/>
  <c r="L29" i="2" s="1"/>
  <c r="K29" i="2"/>
  <c r="I26" i="2"/>
  <c r="L26" i="2" s="1"/>
  <c r="K26" i="2"/>
  <c r="I20" i="2"/>
  <c r="K20" i="2"/>
  <c r="I641" i="2"/>
  <c r="L641" i="2" s="1"/>
  <c r="K641" i="2"/>
  <c r="I614" i="2"/>
  <c r="L614" i="2" s="1"/>
  <c r="K614" i="2"/>
  <c r="I451" i="2"/>
  <c r="K451" i="2"/>
  <c r="I916" i="2"/>
  <c r="I253" i="2"/>
  <c r="K42" i="2"/>
  <c r="K130" i="2"/>
  <c r="K202" i="2"/>
  <c r="K290" i="2"/>
  <c r="K666" i="2"/>
  <c r="I430" i="2"/>
  <c r="L430" i="2" s="1"/>
  <c r="K430" i="2"/>
  <c r="I405" i="2"/>
  <c r="L405" i="2" s="1"/>
  <c r="K405" i="2"/>
  <c r="I502" i="2"/>
  <c r="K502" i="2"/>
  <c r="I362" i="2"/>
  <c r="L362" i="2" s="1"/>
  <c r="K362" i="2"/>
  <c r="I508" i="2"/>
  <c r="L508" i="2" s="1"/>
  <c r="K508" i="2"/>
  <c r="I560" i="2"/>
  <c r="L560" i="2" s="1"/>
  <c r="K560" i="2"/>
  <c r="I295" i="2"/>
  <c r="K295" i="2"/>
  <c r="I269" i="2"/>
  <c r="K269" i="2"/>
  <c r="I971" i="2"/>
  <c r="L971" i="2" s="1"/>
  <c r="K971" i="2"/>
  <c r="I147" i="2"/>
  <c r="K147" i="2"/>
  <c r="I122" i="2"/>
  <c r="L122" i="2" s="1"/>
  <c r="K122" i="2"/>
  <c r="I703" i="2"/>
  <c r="L703" i="2" s="1"/>
  <c r="K703" i="2"/>
  <c r="I433" i="2"/>
  <c r="L433" i="2" s="1"/>
  <c r="K433" i="2"/>
  <c r="I918" i="2"/>
  <c r="K918" i="2"/>
  <c r="I407" i="2"/>
  <c r="L407" i="2" s="1"/>
  <c r="K407" i="2"/>
  <c r="I396" i="2"/>
  <c r="K396" i="2"/>
  <c r="I392" i="2"/>
  <c r="L392" i="2" s="1"/>
  <c r="K392" i="2"/>
  <c r="I383" i="2"/>
  <c r="K383" i="2"/>
  <c r="I884" i="2"/>
  <c r="L884" i="2" s="1"/>
  <c r="K884" i="2"/>
  <c r="I875" i="2"/>
  <c r="K875" i="2"/>
  <c r="I340" i="2"/>
  <c r="K340" i="2"/>
  <c r="I861" i="2"/>
  <c r="K861" i="2"/>
  <c r="I318" i="2"/>
  <c r="K318" i="2"/>
  <c r="I312" i="2"/>
  <c r="L312" i="2" s="1"/>
  <c r="K312" i="2"/>
  <c r="I303" i="2"/>
  <c r="K303" i="2"/>
  <c r="I287" i="2"/>
  <c r="L287" i="2" s="1"/>
  <c r="K287" i="2"/>
  <c r="I977" i="2"/>
  <c r="K977" i="2"/>
  <c r="I248" i="2"/>
  <c r="K248" i="2"/>
  <c r="I241" i="2"/>
  <c r="K241" i="2"/>
  <c r="I227" i="2"/>
  <c r="K227" i="2"/>
  <c r="I795" i="2"/>
  <c r="L795" i="2" s="1"/>
  <c r="K795" i="2"/>
  <c r="I966" i="2"/>
  <c r="K966" i="2"/>
  <c r="I780" i="2"/>
  <c r="K780" i="2"/>
  <c r="I184" i="2"/>
  <c r="L184" i="2" s="1"/>
  <c r="K184" i="2"/>
  <c r="I181" i="2"/>
  <c r="K181" i="2"/>
  <c r="I555" i="2"/>
  <c r="L555" i="2" s="1"/>
  <c r="K555" i="2"/>
  <c r="I763" i="2"/>
  <c r="K763" i="2"/>
  <c r="I754" i="2"/>
  <c r="L754" i="2" s="1"/>
  <c r="K754" i="2"/>
  <c r="I150" i="2"/>
  <c r="K150" i="2"/>
  <c r="I444" i="2"/>
  <c r="L444" i="2" s="1"/>
  <c r="K444" i="2"/>
  <c r="I109" i="2"/>
  <c r="K109" i="2"/>
  <c r="I440" i="2"/>
  <c r="K440" i="2"/>
  <c r="I436" i="2"/>
  <c r="K436" i="2"/>
  <c r="I431" i="2"/>
  <c r="L431" i="2" s="1"/>
  <c r="K431" i="2"/>
  <c r="I425" i="2"/>
  <c r="K425" i="2"/>
  <c r="I923" i="2"/>
  <c r="K923" i="2"/>
  <c r="I577" i="2"/>
  <c r="K577" i="2"/>
  <c r="I417" i="2"/>
  <c r="L417" i="2" s="1"/>
  <c r="K417" i="2"/>
  <c r="I413" i="2"/>
  <c r="L413" i="2" s="1"/>
  <c r="K413" i="2"/>
  <c r="I915" i="2"/>
  <c r="K915" i="2"/>
  <c r="I600" i="2"/>
  <c r="K600" i="2"/>
  <c r="I537" i="2"/>
  <c r="K537" i="2"/>
  <c r="I904" i="2"/>
  <c r="K904" i="2"/>
  <c r="I499" i="2"/>
  <c r="K499" i="2"/>
  <c r="I389" i="2"/>
  <c r="L389" i="2" s="1"/>
  <c r="K389" i="2"/>
  <c r="I899" i="2"/>
  <c r="L899" i="2" s="1"/>
  <c r="K899" i="2"/>
  <c r="I382" i="2"/>
  <c r="K382" i="2"/>
  <c r="I895" i="2"/>
  <c r="K895" i="2"/>
  <c r="I375" i="2"/>
  <c r="K375" i="2"/>
  <c r="I892" i="2"/>
  <c r="K892" i="2"/>
  <c r="I369" i="2"/>
  <c r="L369" i="2" s="1"/>
  <c r="K369" i="2"/>
  <c r="I887" i="2"/>
  <c r="K887" i="2"/>
  <c r="I363" i="2"/>
  <c r="L363" i="2" s="1"/>
  <c r="K363" i="2"/>
  <c r="I882" i="2"/>
  <c r="L882" i="2" s="1"/>
  <c r="K882" i="2"/>
  <c r="I493" i="2"/>
  <c r="L493" i="2" s="1"/>
  <c r="K493" i="2"/>
  <c r="I877" i="2"/>
  <c r="K877" i="2"/>
  <c r="I351" i="2"/>
  <c r="L351" i="2" s="1"/>
  <c r="K351" i="2"/>
  <c r="I619" i="2"/>
  <c r="K619" i="2"/>
  <c r="I344" i="2"/>
  <c r="L344" i="2" s="1"/>
  <c r="K344" i="2"/>
  <c r="I520" i="2"/>
  <c r="K520" i="2"/>
  <c r="I490" i="2"/>
  <c r="L490" i="2" s="1"/>
  <c r="K490" i="2"/>
  <c r="I866" i="2"/>
  <c r="K866" i="2"/>
  <c r="I329" i="2"/>
  <c r="L329" i="2" s="1"/>
  <c r="K329" i="2"/>
  <c r="I325" i="2"/>
  <c r="L325" i="2" s="1"/>
  <c r="K325" i="2"/>
  <c r="I320" i="2"/>
  <c r="L320" i="2" s="1"/>
  <c r="K320" i="2"/>
  <c r="I317" i="2"/>
  <c r="K317" i="2"/>
  <c r="I487" i="2"/>
  <c r="K487" i="2"/>
  <c r="I1014" i="2"/>
  <c r="L1014" i="2" s="1"/>
  <c r="K1014" i="2"/>
  <c r="I307" i="2"/>
  <c r="K307" i="2"/>
  <c r="I302" i="2"/>
  <c r="L302" i="2" s="1"/>
  <c r="K302" i="2"/>
  <c r="I981" i="2"/>
  <c r="K981" i="2"/>
  <c r="I291" i="2"/>
  <c r="K291" i="2"/>
  <c r="I286" i="2"/>
  <c r="L286" i="2" s="1"/>
  <c r="K286" i="2"/>
  <c r="I282" i="2"/>
  <c r="L282" i="2" s="1"/>
  <c r="K282" i="2"/>
  <c r="I278" i="2"/>
  <c r="K278" i="2"/>
  <c r="I830" i="2"/>
  <c r="L830" i="2" s="1"/>
  <c r="K830" i="2"/>
  <c r="I270" i="2"/>
  <c r="K270" i="2"/>
  <c r="I979" i="2"/>
  <c r="L979" i="2" s="1"/>
  <c r="K979" i="2"/>
  <c r="I267" i="2"/>
  <c r="K267" i="2"/>
  <c r="I262" i="2"/>
  <c r="K262" i="2"/>
  <c r="I257" i="2"/>
  <c r="K257" i="2"/>
  <c r="I527" i="2"/>
  <c r="L527" i="2" s="1"/>
  <c r="K527" i="2"/>
  <c r="I247" i="2"/>
  <c r="K247" i="2"/>
  <c r="I243" i="2"/>
  <c r="L243" i="2" s="1"/>
  <c r="K243" i="2"/>
  <c r="I817" i="2"/>
  <c r="L817" i="2" s="1"/>
  <c r="K817" i="2"/>
  <c r="I235" i="2"/>
  <c r="K235" i="2"/>
  <c r="I230" i="2"/>
  <c r="K230" i="2"/>
  <c r="I225" i="2"/>
  <c r="K225" i="2"/>
  <c r="I809" i="2"/>
  <c r="K809" i="2"/>
  <c r="I804" i="2"/>
  <c r="L804" i="2" s="1"/>
  <c r="K804" i="2"/>
  <c r="I802" i="2"/>
  <c r="K802" i="2"/>
  <c r="I799" i="2"/>
  <c r="K799" i="2"/>
  <c r="I211" i="2"/>
  <c r="L211" i="2" s="1"/>
  <c r="K211" i="2"/>
  <c r="I557" i="2"/>
  <c r="L557" i="2" s="1"/>
  <c r="K557" i="2"/>
  <c r="I594" i="2"/>
  <c r="L594" i="2" s="1"/>
  <c r="K594" i="2"/>
  <c r="I199" i="2"/>
  <c r="K199" i="2"/>
  <c r="I195" i="2"/>
  <c r="L195" i="2" s="1"/>
  <c r="K195" i="2"/>
  <c r="I476" i="2"/>
  <c r="L476" i="2" s="1"/>
  <c r="K476" i="2"/>
  <c r="I784" i="2"/>
  <c r="L784" i="2" s="1"/>
  <c r="K784" i="2"/>
  <c r="I588" i="2"/>
  <c r="L588" i="2" s="1"/>
  <c r="K588" i="2"/>
  <c r="I188" i="2"/>
  <c r="L188" i="2" s="1"/>
  <c r="K188" i="2"/>
  <c r="I773" i="2"/>
  <c r="L773" i="2" s="1"/>
  <c r="K773" i="2"/>
  <c r="I771" i="2"/>
  <c r="K771" i="2"/>
  <c r="I516" i="2"/>
  <c r="L516" i="2" s="1"/>
  <c r="K516" i="2"/>
  <c r="I769" i="2"/>
  <c r="K769" i="2"/>
  <c r="I616" i="2"/>
  <c r="L616" i="2" s="1"/>
  <c r="K616" i="2"/>
  <c r="I164" i="2"/>
  <c r="L164" i="2" s="1"/>
  <c r="K164" i="2"/>
  <c r="I953" i="2"/>
  <c r="K953" i="2"/>
  <c r="I161" i="2"/>
  <c r="K161" i="2"/>
  <c r="I156" i="2"/>
  <c r="K156" i="2"/>
  <c r="I549" i="2"/>
  <c r="L549" i="2" s="1"/>
  <c r="K549" i="2"/>
  <c r="I471" i="2"/>
  <c r="K471" i="2"/>
  <c r="I148" i="2"/>
  <c r="K148" i="2"/>
  <c r="I144" i="2"/>
  <c r="L144" i="2" s="1"/>
  <c r="K144" i="2"/>
  <c r="I745" i="2"/>
  <c r="K745" i="2"/>
  <c r="I468" i="2"/>
  <c r="K468" i="2"/>
  <c r="I467" i="2"/>
  <c r="L467" i="2" s="1"/>
  <c r="K467" i="2"/>
  <c r="I735" i="2"/>
  <c r="K735" i="2"/>
  <c r="I129" i="2"/>
  <c r="K129" i="2"/>
  <c r="I124" i="2"/>
  <c r="L124" i="2" s="1"/>
  <c r="K124" i="2"/>
  <c r="I728" i="2"/>
  <c r="K728" i="2"/>
  <c r="I607" i="2"/>
  <c r="K607" i="2"/>
  <c r="I118" i="2"/>
  <c r="K118" i="2"/>
  <c r="I717" i="2"/>
  <c r="K717" i="2"/>
  <c r="I715" i="2"/>
  <c r="L715" i="2" s="1"/>
  <c r="K715" i="2"/>
  <c r="I105" i="2"/>
  <c r="L105" i="2" s="1"/>
  <c r="K105" i="2"/>
  <c r="I102" i="2"/>
  <c r="L102" i="2" s="1"/>
  <c r="K102" i="2"/>
  <c r="I100" i="2"/>
  <c r="L100" i="2" s="1"/>
  <c r="K100" i="2"/>
  <c r="I699" i="2"/>
  <c r="L699" i="2" s="1"/>
  <c r="K699" i="2"/>
  <c r="I506" i="2"/>
  <c r="K506" i="2"/>
  <c r="I944" i="2"/>
  <c r="K944" i="2"/>
  <c r="I80" i="2"/>
  <c r="L80" i="2" s="1"/>
  <c r="K80" i="2"/>
  <c r="I943" i="2"/>
  <c r="K943" i="2"/>
  <c r="I574" i="2"/>
  <c r="K574" i="2"/>
  <c r="I73" i="2"/>
  <c r="L73" i="2" s="1"/>
  <c r="K73" i="2"/>
  <c r="I677" i="2"/>
  <c r="K677" i="2"/>
  <c r="I673" i="2"/>
  <c r="L673" i="2" s="1"/>
  <c r="K673" i="2"/>
  <c r="I669" i="2"/>
  <c r="K669" i="2"/>
  <c r="I589" i="2"/>
  <c r="L589" i="2" s="1"/>
  <c r="K589" i="2"/>
  <c r="I662" i="2"/>
  <c r="L662" i="2" s="1"/>
  <c r="K662" i="2"/>
  <c r="I457" i="2"/>
  <c r="K457" i="2"/>
  <c r="I54" i="2"/>
  <c r="L54" i="2" s="1"/>
  <c r="K54" i="2"/>
  <c r="I654" i="2"/>
  <c r="L654" i="2" s="1"/>
  <c r="K654" i="2"/>
  <c r="I938" i="2"/>
  <c r="K938" i="2"/>
  <c r="I40" i="2"/>
  <c r="K40" i="2"/>
  <c r="I33" i="2"/>
  <c r="L33" i="2" s="1"/>
  <c r="K33" i="2"/>
  <c r="I28" i="2"/>
  <c r="L28" i="2" s="1"/>
  <c r="K28" i="2"/>
  <c r="I547" i="2"/>
  <c r="K547" i="2"/>
  <c r="I643" i="2"/>
  <c r="K643" i="2"/>
  <c r="I16" i="2"/>
  <c r="K16" i="2"/>
  <c r="I639" i="2"/>
  <c r="L639" i="2" s="1"/>
  <c r="K639" i="2"/>
  <c r="I452" i="2"/>
  <c r="L452" i="2" s="1"/>
  <c r="K452" i="2"/>
  <c r="I628" i="2"/>
  <c r="L628" i="2" s="1"/>
  <c r="K628" i="2"/>
  <c r="I406" i="2"/>
  <c r="I789" i="2"/>
  <c r="K50" i="2"/>
  <c r="K138" i="2"/>
  <c r="K218" i="2"/>
  <c r="K298" i="2"/>
  <c r="F514" i="2"/>
  <c r="K546" i="2"/>
  <c r="K554" i="2"/>
  <c r="K698" i="2"/>
  <c r="K834" i="2"/>
  <c r="K770" i="2"/>
  <c r="K954" i="2"/>
  <c r="K578" i="2"/>
  <c r="K410" i="2"/>
  <c r="K442" i="2"/>
  <c r="K474" i="2"/>
  <c r="K530" i="2"/>
  <c r="K786" i="2"/>
  <c r="K586" i="2"/>
  <c r="K730" i="2"/>
  <c r="K922" i="2"/>
  <c r="K538" i="2"/>
  <c r="K826" i="2"/>
  <c r="K522" i="2"/>
  <c r="K674" i="2"/>
  <c r="K610" i="2"/>
  <c r="K386" i="2"/>
  <c r="K418" i="2"/>
  <c r="K450" i="2"/>
  <c r="K482" i="2"/>
  <c r="K562" i="2"/>
  <c r="K858" i="2"/>
  <c r="K626" i="2"/>
  <c r="K962" i="2"/>
  <c r="K570" i="2"/>
  <c r="K706" i="2"/>
  <c r="K498" i="2"/>
  <c r="K650" i="2"/>
  <c r="K906" i="2"/>
  <c r="K394" i="2"/>
  <c r="K426" i="2"/>
  <c r="K458" i="2"/>
  <c r="K898" i="2"/>
  <c r="I1018" i="2"/>
  <c r="I1017" i="2"/>
  <c r="I579" i="2"/>
  <c r="B8" i="1"/>
  <c r="L357" i="2" l="1"/>
  <c r="L850" i="2"/>
  <c r="L346" i="2"/>
  <c r="L56" i="2"/>
  <c r="L752" i="2"/>
  <c r="L40" i="2"/>
  <c r="L161" i="2"/>
  <c r="L181" i="2"/>
  <c r="L236" i="2"/>
  <c r="L1005" i="2"/>
  <c r="L933" i="2"/>
  <c r="L693" i="2"/>
  <c r="L777" i="2"/>
  <c r="L297" i="2"/>
  <c r="L400" i="2"/>
  <c r="L659" i="2"/>
  <c r="L793" i="2"/>
  <c r="L480" i="2"/>
  <c r="L245" i="2"/>
  <c r="L173" i="2"/>
  <c r="L256" i="2"/>
  <c r="L43" i="2"/>
  <c r="L675" i="2"/>
  <c r="L76" i="2"/>
  <c r="L731" i="2"/>
  <c r="L470" i="2"/>
  <c r="L191" i="2"/>
  <c r="L975" i="2"/>
  <c r="L439" i="2"/>
  <c r="L767" i="2"/>
  <c r="L598" i="2"/>
  <c r="L531" i="2"/>
  <c r="L881" i="2"/>
  <c r="L934" i="2"/>
  <c r="L790" i="2"/>
  <c r="L374" i="2"/>
  <c r="L666" i="2"/>
  <c r="L225" i="2"/>
  <c r="L207" i="2"/>
  <c r="L842" i="2"/>
  <c r="L421" i="2"/>
  <c r="L645" i="2"/>
  <c r="L515" i="2"/>
  <c r="L603" i="2"/>
  <c r="L454" i="2"/>
  <c r="L11" i="2"/>
  <c r="L734" i="2"/>
  <c r="L393" i="2"/>
  <c r="L748" i="2"/>
  <c r="L760" i="2"/>
  <c r="L533" i="2"/>
  <c r="L414" i="2"/>
  <c r="L52" i="2"/>
  <c r="L811" i="2"/>
  <c r="L895" i="2"/>
  <c r="L791" i="2"/>
  <c r="L107" i="2"/>
  <c r="L69" i="2"/>
  <c r="L733" i="2"/>
  <c r="L354" i="2"/>
  <c r="L771" i="2"/>
  <c r="L230" i="2"/>
  <c r="L275" i="2"/>
  <c r="L611" i="2"/>
  <c r="L668" i="2"/>
  <c r="L160" i="2"/>
  <c r="L994" i="2"/>
  <c r="L428" i="2"/>
  <c r="L424" i="2"/>
  <c r="L788" i="2"/>
  <c r="L377" i="2"/>
  <c r="L99" i="2"/>
  <c r="L477" i="2"/>
  <c r="L345" i="2"/>
  <c r="L880" i="2"/>
  <c r="L1001" i="2"/>
  <c r="L399" i="2"/>
  <c r="L672" i="2"/>
  <c r="L489" i="2"/>
  <c r="L16" i="2"/>
  <c r="L574" i="2"/>
  <c r="L17" i="2"/>
  <c r="L36" i="2"/>
  <c r="L142" i="2"/>
  <c r="L437" i="2"/>
  <c r="L68" i="2"/>
  <c r="L65" i="2"/>
  <c r="L686" i="2"/>
  <c r="L910" i="2"/>
  <c r="L772" i="2"/>
  <c r="L223" i="2"/>
  <c r="L732" i="2"/>
  <c r="L999" i="2"/>
  <c r="L202" i="2"/>
  <c r="L735" i="2"/>
  <c r="L479" i="2"/>
  <c r="L955" i="2"/>
  <c r="L260" i="2"/>
  <c r="L504" i="2"/>
  <c r="L563" i="2"/>
  <c r="L373" i="2"/>
  <c r="L126" i="2"/>
  <c r="L193" i="2"/>
  <c r="L239" i="2"/>
  <c r="L179" i="2"/>
  <c r="L582" i="2"/>
  <c r="L218" i="2"/>
  <c r="L961" i="2"/>
  <c r="L34" i="2"/>
  <c r="L826" i="2"/>
  <c r="L306" i="2"/>
  <c r="L448" i="2"/>
  <c r="L609" i="2"/>
  <c r="L976" i="2"/>
  <c r="L633" i="2"/>
  <c r="L678" i="2"/>
  <c r="L258" i="2"/>
  <c r="L90" i="2"/>
  <c r="L121" i="2"/>
  <c r="L849" i="2"/>
  <c r="L83" i="2"/>
  <c r="L954" i="2"/>
  <c r="L66" i="2"/>
  <c r="L58" i="2"/>
  <c r="L897" i="2"/>
  <c r="L870" i="2"/>
  <c r="L381" i="2"/>
  <c r="L246" i="2"/>
  <c r="L55" i="2"/>
  <c r="L81" i="2"/>
  <c r="L530" i="2"/>
  <c r="L290" i="2"/>
  <c r="L658" i="2"/>
  <c r="L962" i="2"/>
  <c r="L150" i="2"/>
  <c r="L977" i="2"/>
  <c r="L561" i="2"/>
  <c r="L35" i="2"/>
  <c r="L936" i="2"/>
  <c r="L175" i="2"/>
  <c r="L1003" i="2"/>
  <c r="L921" i="2"/>
  <c r="L511" i="2"/>
  <c r="L646" i="2"/>
  <c r="L96" i="2"/>
  <c r="L550" i="2"/>
  <c r="L215" i="2"/>
  <c r="L352" i="2"/>
  <c r="L687" i="2"/>
  <c r="L104" i="2"/>
  <c r="L469" i="2"/>
  <c r="L484" i="2"/>
  <c r="L360" i="2"/>
  <c r="L708" i="2"/>
  <c r="L956" i="2"/>
  <c r="L210" i="2"/>
  <c r="L240" i="2"/>
  <c r="L554" i="2"/>
  <c r="L858" i="2"/>
  <c r="L770" i="2"/>
  <c r="L728" i="2"/>
  <c r="L547" i="2"/>
  <c r="L953" i="2"/>
  <c r="L291" i="2"/>
  <c r="L877" i="2"/>
  <c r="L861" i="2"/>
  <c r="L918" i="2"/>
  <c r="L587" i="2"/>
  <c r="L775" i="2"/>
  <c r="L308" i="2"/>
  <c r="L737" i="2"/>
  <c r="L1009" i="2"/>
  <c r="L841" i="2"/>
  <c r="L569" i="2"/>
  <c r="L95" i="2"/>
  <c r="L978" i="2"/>
  <c r="L280" i="2"/>
  <c r="L116" i="2"/>
  <c r="L595" i="2"/>
  <c r="L552" i="2"/>
  <c r="L416" i="2"/>
  <c r="L655" i="2"/>
  <c r="L676" i="2"/>
  <c r="L77" i="2"/>
  <c r="L435" i="2"/>
  <c r="L590" i="2"/>
  <c r="L757" i="2"/>
  <c r="L958" i="2"/>
  <c r="L356" i="2"/>
  <c r="L19" i="2"/>
  <c r="L109" i="2"/>
  <c r="L328" i="2"/>
  <c r="L840" i="2"/>
  <c r="L523" i="2"/>
  <c r="L935" i="2"/>
  <c r="L680" i="2"/>
  <c r="L123" i="2"/>
  <c r="L177" i="2"/>
  <c r="L529" i="2"/>
  <c r="L486" i="2"/>
  <c r="L300" i="2"/>
  <c r="L581" i="2"/>
  <c r="L634" i="2"/>
  <c r="L613" i="2"/>
  <c r="L273" i="2"/>
  <c r="L311" i="2"/>
  <c r="L904" i="2"/>
  <c r="L303" i="2"/>
  <c r="L174" i="2"/>
  <c r="L596" i="2"/>
  <c r="L455" i="2"/>
  <c r="L12" i="2"/>
  <c r="L564" i="2"/>
  <c r="L151" i="2"/>
  <c r="L451" i="2"/>
  <c r="L434" i="2"/>
  <c r="L586" i="2"/>
  <c r="N586" i="2"/>
  <c r="L386" i="2"/>
  <c r="N386" i="2"/>
  <c r="L906" i="2"/>
  <c r="N906" i="2"/>
  <c r="L602" i="2"/>
  <c r="N602" i="2"/>
  <c r="L642" i="2"/>
  <c r="N642" i="2"/>
  <c r="L610" i="2"/>
  <c r="N610" i="2"/>
  <c r="L450" i="2"/>
  <c r="N450" i="2"/>
  <c r="L514" i="2"/>
  <c r="N514" i="2"/>
  <c r="L391" i="2"/>
  <c r="L411" i="2"/>
  <c r="L698" i="2"/>
  <c r="N698" i="2"/>
  <c r="L471" i="2"/>
  <c r="L520" i="2"/>
  <c r="L499" i="2"/>
  <c r="L915" i="2"/>
  <c r="L227" i="2"/>
  <c r="L119" i="2"/>
  <c r="L221" i="2"/>
  <c r="L271" i="2"/>
  <c r="L900" i="2"/>
  <c r="L909" i="2"/>
  <c r="L974" i="2"/>
  <c r="L984" i="2"/>
  <c r="L606" i="2"/>
  <c r="L237" i="2"/>
  <c r="L315" i="2"/>
  <c r="L742" i="2"/>
  <c r="L182" i="2"/>
  <c r="L347" i="2"/>
  <c r="L349" i="2"/>
  <c r="L1008" i="2"/>
  <c r="L664" i="2"/>
  <c r="L702" i="2"/>
  <c r="L751" i="2"/>
  <c r="L176" i="2"/>
  <c r="L605" i="2"/>
  <c r="L924" i="2"/>
  <c r="L857" i="2"/>
  <c r="L640" i="2"/>
  <c r="L649" i="2"/>
  <c r="L697" i="2"/>
  <c r="L726" i="2"/>
  <c r="L776" i="2"/>
  <c r="L204" i="2"/>
  <c r="L293" i="2"/>
  <c r="L851" i="2"/>
  <c r="L355" i="2"/>
  <c r="L509" i="2"/>
  <c r="L423" i="2"/>
  <c r="L97" i="2"/>
  <c r="L88" i="2"/>
  <c r="L167" i="2"/>
  <c r="L319" i="2"/>
  <c r="L64" i="2"/>
  <c r="L488" i="2"/>
  <c r="L674" i="2"/>
  <c r="L498" i="2"/>
  <c r="N498" i="2"/>
  <c r="L410" i="2"/>
  <c r="N410" i="2"/>
  <c r="L402" i="2"/>
  <c r="N402" i="2"/>
  <c r="L442" i="2"/>
  <c r="N442" i="2"/>
  <c r="L546" i="2"/>
  <c r="N546" i="2"/>
  <c r="L370" i="2"/>
  <c r="L274" i="2"/>
  <c r="L458" i="2"/>
  <c r="N458" i="2"/>
  <c r="L492" i="2"/>
  <c r="L820" i="2"/>
  <c r="L996" i="2"/>
  <c r="L216" i="2"/>
  <c r="L949" i="2"/>
  <c r="L20" i="2"/>
  <c r="L91" i="2"/>
  <c r="L632" i="2"/>
  <c r="L426" i="2"/>
  <c r="L986" i="2"/>
  <c r="N986" i="2"/>
  <c r="L178" i="2"/>
  <c r="L730" i="2"/>
  <c r="N730" i="2"/>
  <c r="L890" i="2"/>
  <c r="L361" i="2"/>
  <c r="L894" i="2"/>
  <c r="L794" i="2"/>
  <c r="N794" i="2"/>
  <c r="L802" i="2"/>
  <c r="L981" i="2"/>
  <c r="L763" i="2"/>
  <c r="L780" i="2"/>
  <c r="L241" i="2"/>
  <c r="L340" i="2"/>
  <c r="L736" i="2"/>
  <c r="L472" i="2"/>
  <c r="L843" i="2"/>
  <c r="L535" i="2"/>
  <c r="L222" i="2"/>
  <c r="L309" i="2"/>
  <c r="L684" i="2"/>
  <c r="L712" i="2"/>
  <c r="L259" i="2"/>
  <c r="L70" i="2"/>
  <c r="L705" i="2"/>
  <c r="L466" i="2"/>
  <c r="L568" i="2"/>
  <c r="L166" i="2"/>
  <c r="L787" i="2"/>
  <c r="L997" i="2"/>
  <c r="L384" i="2"/>
  <c r="L521" i="2"/>
  <c r="L744" i="2"/>
  <c r="L464" i="2"/>
  <c r="L755" i="2"/>
  <c r="L592" i="2"/>
  <c r="L446" i="2"/>
  <c r="L268" i="2"/>
  <c r="L835" i="2"/>
  <c r="L299" i="2"/>
  <c r="L993" i="2"/>
  <c r="L665" i="2"/>
  <c r="L743" i="2"/>
  <c r="L782" i="2"/>
  <c r="L864" i="2"/>
  <c r="L653" i="2"/>
  <c r="L57" i="2"/>
  <c r="L714" i="2"/>
  <c r="L159" i="2"/>
  <c r="L536" i="2"/>
  <c r="L931" i="2"/>
  <c r="L336" i="2"/>
  <c r="L394" i="2"/>
  <c r="L570" i="2"/>
  <c r="N570" i="2"/>
  <c r="L914" i="2"/>
  <c r="N914" i="2"/>
  <c r="L578" i="2"/>
  <c r="N578" i="2"/>
  <c r="L749" i="2"/>
  <c r="L967" i="2"/>
  <c r="L647" i="2"/>
  <c r="L720" i="2"/>
  <c r="L108" i="2"/>
  <c r="L538" i="2"/>
  <c r="N538" i="2"/>
  <c r="L944" i="2"/>
  <c r="L118" i="2"/>
  <c r="L267" i="2"/>
  <c r="L690" i="2"/>
  <c r="L898" i="2"/>
  <c r="L482" i="2"/>
  <c r="N482" i="2"/>
  <c r="L98" i="2"/>
  <c r="N98" i="2"/>
  <c r="L922" i="2"/>
  <c r="N922" i="2"/>
  <c r="L706" i="2"/>
  <c r="N706" i="2"/>
  <c r="L502" i="2"/>
  <c r="L364" i="2"/>
  <c r="L670" i="2"/>
  <c r="L429" i="2"/>
  <c r="L129" i="2"/>
  <c r="L487" i="2"/>
  <c r="L669" i="2"/>
  <c r="L506" i="2"/>
  <c r="L317" i="2"/>
  <c r="L866" i="2"/>
  <c r="L619" i="2"/>
  <c r="L892" i="2"/>
  <c r="L537" i="2"/>
  <c r="L396" i="2"/>
  <c r="L269" i="2"/>
  <c r="L762" i="2"/>
  <c r="L279" i="2"/>
  <c r="L296" i="2"/>
  <c r="L1010" i="2"/>
  <c r="L929" i="2"/>
  <c r="L815" i="2"/>
  <c r="L1006" i="2"/>
  <c r="L657" i="2"/>
  <c r="L701" i="2"/>
  <c r="L213" i="2"/>
  <c r="L2" i="2"/>
  <c r="L942" i="2"/>
  <c r="L85" i="2"/>
  <c r="L819" i="2"/>
  <c r="L288" i="2"/>
  <c r="L341" i="2"/>
  <c r="L911" i="2"/>
  <c r="L388" i="2"/>
  <c r="L283" i="2"/>
  <c r="L917" i="2"/>
  <c r="L625" i="2"/>
  <c r="L681" i="2"/>
  <c r="L87" i="2"/>
  <c r="L707" i="2"/>
  <c r="L948" i="2"/>
  <c r="L576" i="2"/>
  <c r="L255" i="2"/>
  <c r="L348" i="2"/>
  <c r="L390" i="2"/>
  <c r="L873" i="2"/>
  <c r="L716" i="2"/>
  <c r="L152" i="2"/>
  <c r="L761" i="2"/>
  <c r="L968" i="2"/>
  <c r="L832" i="2"/>
  <c r="L15" i="2"/>
  <c r="L783" i="2"/>
  <c r="L418" i="2"/>
  <c r="N418" i="2"/>
  <c r="L562" i="2"/>
  <c r="N562" i="2"/>
  <c r="L234" i="2"/>
  <c r="L789" i="2"/>
  <c r="L248" i="2"/>
  <c r="L558" i="2"/>
  <c r="L169" i="2"/>
  <c r="L879" i="2"/>
  <c r="L812" i="2"/>
  <c r="L651" i="2"/>
  <c r="L768" i="2"/>
  <c r="L501" i="2"/>
  <c r="L379" i="2"/>
  <c r="L23" i="2"/>
  <c r="L765" i="2"/>
  <c r="L907" i="2"/>
  <c r="L206" i="2"/>
  <c r="L233" i="2"/>
  <c r="L837" i="2"/>
  <c r="L617" i="2"/>
  <c r="L627" i="2"/>
  <c r="L631" i="2"/>
  <c r="L196" i="2"/>
  <c r="L912" i="2"/>
  <c r="L301" i="2"/>
  <c r="L289" i="2"/>
  <c r="L313" i="2"/>
  <c r="L49" i="2"/>
  <c r="L61" i="2"/>
  <c r="L71" i="2"/>
  <c r="N503" i="2"/>
  <c r="N533" i="2"/>
  <c r="L524" i="2"/>
  <c r="L822" i="2"/>
  <c r="L478" i="2"/>
  <c r="L694" i="2"/>
  <c r="L638" i="2"/>
  <c r="L133" i="2"/>
  <c r="L713" i="2"/>
  <c r="L134" i="2"/>
  <c r="L229" i="2"/>
  <c r="L860" i="2"/>
  <c r="L512" i="2"/>
  <c r="L983" i="2"/>
  <c r="L510" i="2"/>
  <c r="L383" i="2"/>
  <c r="L333" i="2"/>
  <c r="L667" i="2"/>
  <c r="L427" i="2"/>
  <c r="L72" i="2"/>
  <c r="L747" i="2"/>
  <c r="L718" i="2"/>
  <c r="L827" i="2"/>
  <c r="L876" i="2"/>
  <c r="L623" i="2"/>
  <c r="L192" i="2"/>
  <c r="L214" i="2"/>
  <c r="L580" i="2"/>
  <c r="L22" i="2"/>
  <c r="L660" i="2"/>
  <c r="L792" i="2"/>
  <c r="L209" i="2"/>
  <c r="L806" i="2"/>
  <c r="L238" i="2"/>
  <c r="L254" i="2"/>
  <c r="L855" i="2"/>
  <c r="L334" i="2"/>
  <c r="L689" i="2"/>
  <c r="L833" i="2"/>
  <c r="L367" i="2"/>
  <c r="L652" i="2"/>
  <c r="L980" i="2"/>
  <c r="L988" i="2"/>
  <c r="L648" i="2"/>
  <c r="L331" i="2"/>
  <c r="L78" i="2"/>
  <c r="L137" i="2"/>
  <c r="L507" i="2"/>
  <c r="L865" i="2"/>
  <c r="L156" i="2"/>
  <c r="L235" i="2"/>
  <c r="L371" i="2"/>
  <c r="L643" i="2"/>
  <c r="L307" i="2"/>
  <c r="L577" i="2"/>
  <c r="L460" i="2"/>
  <c r="L685" i="2"/>
  <c r="L724" i="2"/>
  <c r="L553" i="2"/>
  <c r="L447" i="2"/>
  <c r="L862" i="2"/>
  <c r="L376" i="2"/>
  <c r="L622" i="2"/>
  <c r="L575" i="2"/>
  <c r="L272" i="2"/>
  <c r="L513" i="2"/>
  <c r="L438" i="2"/>
  <c r="L901" i="2"/>
  <c r="L774" i="2"/>
  <c r="L197" i="2"/>
  <c r="L456" i="2"/>
  <c r="L503" i="2"/>
  <c r="L127" i="2"/>
  <c r="L265" i="2"/>
  <c r="L846" i="2"/>
  <c r="L937" i="2"/>
  <c r="L943" i="2"/>
  <c r="L809" i="2"/>
  <c r="L600" i="2"/>
  <c r="L436" i="2"/>
  <c r="L318" i="2"/>
  <c r="L295" i="2"/>
  <c r="L113" i="2"/>
  <c r="L125" i="2"/>
  <c r="L141" i="2"/>
  <c r="L753" i="2"/>
  <c r="L838" i="2"/>
  <c r="L982" i="2"/>
  <c r="L920" i="2"/>
  <c r="L543" i="2"/>
  <c r="L208" i="2"/>
  <c r="L839" i="2"/>
  <c r="L505" i="2"/>
  <c r="L84" i="2"/>
  <c r="L406" i="2"/>
  <c r="L966" i="2"/>
  <c r="L189" i="2"/>
  <c r="L148" i="2"/>
  <c r="L257" i="2"/>
  <c r="L938" i="2"/>
  <c r="L717" i="2"/>
  <c r="L468" i="2"/>
  <c r="L262" i="2"/>
  <c r="L440" i="2"/>
  <c r="L147" i="2"/>
  <c r="L888" i="2"/>
  <c r="L902" i="2"/>
  <c r="L593" i="2"/>
  <c r="L231" i="2"/>
  <c r="L249" i="2"/>
  <c r="L366" i="2"/>
  <c r="L395" i="2"/>
  <c r="L117" i="2"/>
  <c r="L891" i="2"/>
  <c r="L139" i="2"/>
  <c r="L781" i="2"/>
  <c r="L889" i="2"/>
  <c r="L886" i="2"/>
  <c r="L998" i="2"/>
  <c r="L556" i="2"/>
  <c r="L559" i="2"/>
  <c r="L973" i="2"/>
  <c r="L14" i="2"/>
  <c r="L63" i="2"/>
  <c r="L950" i="2"/>
  <c r="L964" i="2"/>
  <c r="L825" i="2"/>
  <c r="L136" i="2"/>
  <c r="L908" i="2"/>
  <c r="L457" i="2"/>
  <c r="L270" i="2"/>
  <c r="L375" i="2"/>
  <c r="L677" i="2"/>
  <c r="L199" i="2"/>
  <c r="L799" i="2"/>
  <c r="L887" i="2"/>
  <c r="L923" i="2"/>
  <c r="L253" i="2"/>
  <c r="L145" i="2"/>
  <c r="L171" i="2"/>
  <c r="L187" i="2"/>
  <c r="L695" i="2"/>
  <c r="L128" i="2"/>
  <c r="L461" i="2"/>
  <c r="L916" i="2"/>
  <c r="L46" i="2"/>
  <c r="L683" i="2"/>
  <c r="L607" i="2"/>
  <c r="L875" i="2"/>
  <c r="L745" i="2"/>
  <c r="L247" i="2"/>
  <c r="L278" i="2"/>
  <c r="L382" i="2"/>
  <c r="L425" i="2"/>
  <c r="L149" i="2"/>
  <c r="L960" i="2"/>
  <c r="L965" i="2"/>
  <c r="L212" i="2"/>
  <c r="L525" i="2"/>
  <c r="L903" i="2"/>
  <c r="L432" i="2"/>
  <c r="L1002" i="2"/>
  <c r="L53" i="2"/>
  <c r="L198" i="2"/>
  <c r="L453" i="2"/>
  <c r="L201" i="2"/>
  <c r="L368" i="2"/>
  <c r="L989" i="2"/>
  <c r="L115" i="2"/>
  <c r="L750" i="2"/>
  <c r="L185" i="2"/>
  <c r="L798" i="2"/>
  <c r="L805" i="2"/>
  <c r="L3" i="2"/>
  <c r="L854" i="2"/>
  <c r="L397" i="2"/>
  <c r="L491" i="2"/>
  <c r="L51" i="2"/>
  <c r="L62" i="2"/>
  <c r="L75" i="2"/>
  <c r="L120" i="2"/>
  <c r="L443" i="2"/>
  <c r="L987" i="2"/>
  <c r="L872" i="2"/>
  <c r="L385" i="2"/>
  <c r="L398" i="2"/>
  <c r="L39" i="2"/>
  <c r="L6" i="2"/>
  <c r="L251" i="2"/>
  <c r="L9" i="2"/>
  <c r="L816" i="2"/>
  <c r="L688" i="2"/>
  <c r="L135" i="2"/>
  <c r="L5" i="2"/>
  <c r="L205" i="2"/>
  <c r="J579" i="2"/>
  <c r="L579" i="2"/>
  <c r="J1017" i="2"/>
  <c r="L1017" i="2"/>
  <c r="J769" i="2"/>
  <c r="L769" i="2"/>
  <c r="J1018" i="2"/>
  <c r="L1018" i="2"/>
  <c r="B19" i="1"/>
  <c r="B20" i="1" s="1"/>
  <c r="L1016" i="2"/>
  <c r="A3" i="1"/>
  <c r="B21" i="1" l="1"/>
  <c r="B10" i="1"/>
  <c r="B11" i="1" l="1"/>
  <c r="B18" i="1" l="1"/>
  <c r="B22" i="1" s="1"/>
  <c r="B15" i="1"/>
  <c r="B23" i="1" l="1"/>
</calcChain>
</file>

<file path=xl/sharedStrings.xml><?xml version="1.0" encoding="utf-8"?>
<sst xmlns="http://schemas.openxmlformats.org/spreadsheetml/2006/main" count="7250" uniqueCount="2095">
  <si>
    <t>LA PRYOR ISD</t>
  </si>
  <si>
    <t>254902</t>
  </si>
  <si>
    <t>CRYSTAL CITY ISD</t>
  </si>
  <si>
    <t>254901</t>
  </si>
  <si>
    <t>ZAPATA COUNTY ISD</t>
  </si>
  <si>
    <t>253901</t>
  </si>
  <si>
    <t>OLNEY ISD</t>
  </si>
  <si>
    <t>252903</t>
  </si>
  <si>
    <t>NEWCASTLE ISD</t>
  </si>
  <si>
    <t>252902</t>
  </si>
  <si>
    <t>GRAHAM ISD</t>
  </si>
  <si>
    <t>252901</t>
  </si>
  <si>
    <t>PLAINS ISD</t>
  </si>
  <si>
    <t>251902</t>
  </si>
  <si>
    <t>DENVER CITY ISD</t>
  </si>
  <si>
    <t>251901</t>
  </si>
  <si>
    <t>WINNSBORO ISD</t>
  </si>
  <si>
    <t>250907</t>
  </si>
  <si>
    <t>ALBA-GOLDEN ISD</t>
  </si>
  <si>
    <t>250906</t>
  </si>
  <si>
    <t>YANTIS ISD</t>
  </si>
  <si>
    <t>250905</t>
  </si>
  <si>
    <t>QUITMAN ISD</t>
  </si>
  <si>
    <t>250904</t>
  </si>
  <si>
    <t>MINEOLA ISD</t>
  </si>
  <si>
    <t>250903</t>
  </si>
  <si>
    <t>HAWKINS ISD</t>
  </si>
  <si>
    <t>250902</t>
  </si>
  <si>
    <t>SLIDELL ISD</t>
  </si>
  <si>
    <t>249908</t>
  </si>
  <si>
    <t>PARADISE ISD</t>
  </si>
  <si>
    <t>249906</t>
  </si>
  <si>
    <t>DECATUR ISD</t>
  </si>
  <si>
    <t>249905</t>
  </si>
  <si>
    <t>CHICO ISD</t>
  </si>
  <si>
    <t>249904</t>
  </si>
  <si>
    <t>BRIDGEPORT ISD</t>
  </si>
  <si>
    <t>249903</t>
  </si>
  <si>
    <t>BOYD ISD</t>
  </si>
  <si>
    <t>249902</t>
  </si>
  <si>
    <t>ALVORD ISD</t>
  </si>
  <si>
    <t>249901</t>
  </si>
  <si>
    <t>WINK-LOVING ISD</t>
  </si>
  <si>
    <t>248902</t>
  </si>
  <si>
    <t>KERMIT ISD</t>
  </si>
  <si>
    <t>248901</t>
  </si>
  <si>
    <t>STOCKDALE ISD</t>
  </si>
  <si>
    <t>247906</t>
  </si>
  <si>
    <t>POTH ISD</t>
  </si>
  <si>
    <t>247904</t>
  </si>
  <si>
    <t>LA VERNIA ISD</t>
  </si>
  <si>
    <t>247903</t>
  </si>
  <si>
    <t>FLORESVILLE ISD</t>
  </si>
  <si>
    <t>247901</t>
  </si>
  <si>
    <t>COUPLAND ISD</t>
  </si>
  <si>
    <t>246914</t>
  </si>
  <si>
    <t>LEANDER ISD</t>
  </si>
  <si>
    <t>246913</t>
  </si>
  <si>
    <t>THRALL ISD</t>
  </si>
  <si>
    <t>246912</t>
  </si>
  <si>
    <t>TAYLOR ISD</t>
  </si>
  <si>
    <t>246911</t>
  </si>
  <si>
    <t>ROUND ROCK ISD</t>
  </si>
  <si>
    <t>246909</t>
  </si>
  <si>
    <t>LIBERTY HILL ISD</t>
  </si>
  <si>
    <t>246908</t>
  </si>
  <si>
    <t>JARRELL ISD</t>
  </si>
  <si>
    <t>246907</t>
  </si>
  <si>
    <t>HUTTO ISD</t>
  </si>
  <si>
    <t>246906</t>
  </si>
  <si>
    <t>GRANGER ISD</t>
  </si>
  <si>
    <t>246905</t>
  </si>
  <si>
    <t>GEORGETOWN ISD</t>
  </si>
  <si>
    <t>246904</t>
  </si>
  <si>
    <t>FLORENCE ISD</t>
  </si>
  <si>
    <t>246902</t>
  </si>
  <si>
    <t>SAN PERLITA ISD</t>
  </si>
  <si>
    <t>245904</t>
  </si>
  <si>
    <t>RAYMONDVILLE ISD</t>
  </si>
  <si>
    <t>245903</t>
  </si>
  <si>
    <t>LYFORD CISD</t>
  </si>
  <si>
    <t>245902</t>
  </si>
  <si>
    <t>LASARA ISD</t>
  </si>
  <si>
    <t>245901</t>
  </si>
  <si>
    <t>NORTHSIDE ISD</t>
  </si>
  <si>
    <t>244905</t>
  </si>
  <si>
    <t>TROY ISD</t>
  </si>
  <si>
    <t>014910</t>
  </si>
  <si>
    <t>TEMPLE ISD</t>
  </si>
  <si>
    <t>014909</t>
  </si>
  <si>
    <t>SALADO ISD</t>
  </si>
  <si>
    <t>014908</t>
  </si>
  <si>
    <t>ROGERS ISD</t>
  </si>
  <si>
    <t>014907</t>
  </si>
  <si>
    <t>KILLEEN ISD</t>
  </si>
  <si>
    <t>014906</t>
  </si>
  <si>
    <t>HOLLAND ISD</t>
  </si>
  <si>
    <t>014905</t>
  </si>
  <si>
    <t>BELTON ISD</t>
  </si>
  <si>
    <t>014903</t>
  </si>
  <si>
    <t>BARTLETT ISD</t>
  </si>
  <si>
    <t>014902</t>
  </si>
  <si>
    <t>ACADEMY ISD</t>
  </si>
  <si>
    <t>014901</t>
  </si>
  <si>
    <t>SKIDMORE-TYNAN ISD</t>
  </si>
  <si>
    <t>013905</t>
  </si>
  <si>
    <t>PETTUS ISD</t>
  </si>
  <si>
    <t>013903</t>
  </si>
  <si>
    <t>PAWNEE ISD</t>
  </si>
  <si>
    <t>013902</t>
  </si>
  <si>
    <t>BEEVILLE ISD</t>
  </si>
  <si>
    <t>013901</t>
  </si>
  <si>
    <t>SEYMOUR ISD</t>
  </si>
  <si>
    <t>012901</t>
  </si>
  <si>
    <t>MCDADE ISD</t>
  </si>
  <si>
    <t>011905</t>
  </si>
  <si>
    <t>SMITHVILLE ISD</t>
  </si>
  <si>
    <t>011904</t>
  </si>
  <si>
    <t>ELGIN ISD</t>
  </si>
  <si>
    <t>011902</t>
  </si>
  <si>
    <t>BASTROP ISD</t>
  </si>
  <si>
    <t>011901</t>
  </si>
  <si>
    <t>BANDERA ISD</t>
  </si>
  <si>
    <t>010902</t>
  </si>
  <si>
    <t>MEDINA ISD</t>
  </si>
  <si>
    <t>010901</t>
  </si>
  <si>
    <t>MULESHOE ISD</t>
  </si>
  <si>
    <t>009901</t>
  </si>
  <si>
    <t>BRAZOS ISD</t>
  </si>
  <si>
    <t>008903</t>
  </si>
  <si>
    <t>SEALY ISD</t>
  </si>
  <si>
    <t>008902</t>
  </si>
  <si>
    <t>BELLVILLE ISD</t>
  </si>
  <si>
    <t>008901</t>
  </si>
  <si>
    <t>POTEET ISD</t>
  </si>
  <si>
    <t>007906</t>
  </si>
  <si>
    <t>PLEASANTON ISD</t>
  </si>
  <si>
    <t>007905</t>
  </si>
  <si>
    <t>LYTLE ISD</t>
  </si>
  <si>
    <t>007904</t>
  </si>
  <si>
    <t>JOURDANTON ISD</t>
  </si>
  <si>
    <t>007902</t>
  </si>
  <si>
    <t>CHARLOTTE ISD</t>
  </si>
  <si>
    <t>007901</t>
  </si>
  <si>
    <t>CLAUDE ISD</t>
  </si>
  <si>
    <t>006902</t>
  </si>
  <si>
    <t>WINDTHORST ISD</t>
  </si>
  <si>
    <t>005904</t>
  </si>
  <si>
    <t>HOLLIDAY ISD</t>
  </si>
  <si>
    <t>005902</t>
  </si>
  <si>
    <t>ARCHER CITY ISD</t>
  </si>
  <si>
    <t>005901</t>
  </si>
  <si>
    <t>ARANSAS COUNTY ISD</t>
  </si>
  <si>
    <t>004901</t>
  </si>
  <si>
    <t>CENTRAL ISD</t>
  </si>
  <si>
    <t>003907</t>
  </si>
  <si>
    <t>ZAVALLA ISD</t>
  </si>
  <si>
    <t>003906</t>
  </si>
  <si>
    <t>DIBOLL ISD</t>
  </si>
  <si>
    <t>003905</t>
  </si>
  <si>
    <t>HUNTINGTON ISD</t>
  </si>
  <si>
    <t>003904</t>
  </si>
  <si>
    <t>LUFKIN ISD</t>
  </si>
  <si>
    <t>003903</t>
  </si>
  <si>
    <t>HUDSON ISD</t>
  </si>
  <si>
    <t>003902</t>
  </si>
  <si>
    <t>ANDREWS ISD</t>
  </si>
  <si>
    <t>002901</t>
  </si>
  <si>
    <t>SLOCUM ISD</t>
  </si>
  <si>
    <t>001909</t>
  </si>
  <si>
    <t>WESTWOOD ISD</t>
  </si>
  <si>
    <t>001908</t>
  </si>
  <si>
    <t>PALESTINE ISD</t>
  </si>
  <si>
    <t>001907</t>
  </si>
  <si>
    <t>NECHES ISD</t>
  </si>
  <si>
    <t>001906</t>
  </si>
  <si>
    <t>FRANKSTON ISD</t>
  </si>
  <si>
    <t>001904</t>
  </si>
  <si>
    <t>ELKHART ISD</t>
  </si>
  <si>
    <t>001903</t>
  </si>
  <si>
    <t>CAYUGA ISD</t>
  </si>
  <si>
    <t>001902</t>
  </si>
  <si>
    <t>VERNON ISD</t>
  </si>
  <si>
    <t>244903</t>
  </si>
  <si>
    <t>HARROLD ISD</t>
  </si>
  <si>
    <t>244901</t>
  </si>
  <si>
    <t>CITY VIEW ISD</t>
  </si>
  <si>
    <t>243906</t>
  </si>
  <si>
    <t>WICHITA FALLS ISD</t>
  </si>
  <si>
    <t>243905</t>
  </si>
  <si>
    <t>IOWA PARK CISD</t>
  </si>
  <si>
    <t>243903</t>
  </si>
  <si>
    <t>ELECTRA ISD</t>
  </si>
  <si>
    <t>243902</t>
  </si>
  <si>
    <t>BURKBURNETT ISD</t>
  </si>
  <si>
    <t>243901</t>
  </si>
  <si>
    <t>FORT ELLIOTT CISD</t>
  </si>
  <si>
    <t>242906</t>
  </si>
  <si>
    <t>KELTON ISD</t>
  </si>
  <si>
    <t>242905</t>
  </si>
  <si>
    <t>WHEELER ISD</t>
  </si>
  <si>
    <t>242903</t>
  </si>
  <si>
    <t>SHAMROCK ISD</t>
  </si>
  <si>
    <t>242902</t>
  </si>
  <si>
    <t>LOUISE ISD</t>
  </si>
  <si>
    <t>241906</t>
  </si>
  <si>
    <t>WHARTON ISD</t>
  </si>
  <si>
    <t>241904</t>
  </si>
  <si>
    <t>EL CAMPO ISD</t>
  </si>
  <si>
    <t>241903</t>
  </si>
  <si>
    <t>EAST BERNARD ISD</t>
  </si>
  <si>
    <t>241902</t>
  </si>
  <si>
    <t>BOLING ISD</t>
  </si>
  <si>
    <t>241901</t>
  </si>
  <si>
    <t>WEBB CISD</t>
  </si>
  <si>
    <t>240904</t>
  </si>
  <si>
    <t>UNITED ISD</t>
  </si>
  <si>
    <t>240903</t>
  </si>
  <si>
    <t>LAREDO ISD</t>
  </si>
  <si>
    <t>240901</t>
  </si>
  <si>
    <t>BURTON ISD</t>
  </si>
  <si>
    <t>239903</t>
  </si>
  <si>
    <t>BRENHAM ISD</t>
  </si>
  <si>
    <t>239901</t>
  </si>
  <si>
    <t>GRANDFALLS-ROYALTY ISD</t>
  </si>
  <si>
    <t>238904</t>
  </si>
  <si>
    <t>MONAHANS-WICKETT-PYOTE ISD</t>
  </si>
  <si>
    <t>238902</t>
  </si>
  <si>
    <t>ROYAL ISD</t>
  </si>
  <si>
    <t>237905</t>
  </si>
  <si>
    <t>WALLER ISD</t>
  </si>
  <si>
    <t>237904</t>
  </si>
  <si>
    <t>HEMPSTEAD ISD</t>
  </si>
  <si>
    <t>237902</t>
  </si>
  <si>
    <t>HUNTSVILLE ISD</t>
  </si>
  <si>
    <t>236902</t>
  </si>
  <si>
    <t>NEW WAVERLY ISD</t>
  </si>
  <si>
    <t>236901</t>
  </si>
  <si>
    <t>NURSERY ISD</t>
  </si>
  <si>
    <t>235904</t>
  </si>
  <si>
    <t>VICTORIA ISD</t>
  </si>
  <si>
    <t>235902</t>
  </si>
  <si>
    <t>BLOOMINGTON ISD</t>
  </si>
  <si>
    <t>235901</t>
  </si>
  <si>
    <t>FRUITVALE ISD</t>
  </si>
  <si>
    <t>234909</t>
  </si>
  <si>
    <t>WILLS POINT ISD</t>
  </si>
  <si>
    <t>234907</t>
  </si>
  <si>
    <t>VAN ISD</t>
  </si>
  <si>
    <t>234906</t>
  </si>
  <si>
    <t>MARTINS MILL ISD</t>
  </si>
  <si>
    <t>234905</t>
  </si>
  <si>
    <t>GRAND SALINE ISD</t>
  </si>
  <si>
    <t>234904</t>
  </si>
  <si>
    <t>EDGEWOOD ISD</t>
  </si>
  <si>
    <t>234903</t>
  </si>
  <si>
    <t>CANTON ISD</t>
  </si>
  <si>
    <t>234902</t>
  </si>
  <si>
    <t>COMSTOCK ISD</t>
  </si>
  <si>
    <t>233903</t>
  </si>
  <si>
    <t>SAN FELIPE-DEL RIO CISD</t>
  </si>
  <si>
    <t>233901</t>
  </si>
  <si>
    <t>UTOPIA ISD</t>
  </si>
  <si>
    <t>232904</t>
  </si>
  <si>
    <t>UVALDE CISD</t>
  </si>
  <si>
    <t>232903</t>
  </si>
  <si>
    <t>SABINAL ISD</t>
  </si>
  <si>
    <t>232902</t>
  </si>
  <si>
    <t>KNIPPA ISD</t>
  </si>
  <si>
    <t>232901</t>
  </si>
  <si>
    <t>RANKIN ISD</t>
  </si>
  <si>
    <t>231902</t>
  </si>
  <si>
    <t>MCCAMEY ISD</t>
  </si>
  <si>
    <t>231901</t>
  </si>
  <si>
    <t>UNION GROVE ISD</t>
  </si>
  <si>
    <t>230908</t>
  </si>
  <si>
    <t>NEW DIANA ISD</t>
  </si>
  <si>
    <t>230906</t>
  </si>
  <si>
    <t>HARMONY ISD</t>
  </si>
  <si>
    <t>230905</t>
  </si>
  <si>
    <t>UNION HILL ISD</t>
  </si>
  <si>
    <t>230904</t>
  </si>
  <si>
    <t>ORE CITY ISD</t>
  </si>
  <si>
    <t>230903</t>
  </si>
  <si>
    <t>GILMER ISD</t>
  </si>
  <si>
    <t>230902</t>
  </si>
  <si>
    <t>BIG SANDY ISD</t>
  </si>
  <si>
    <t>230901</t>
  </si>
  <si>
    <t>CHESTER ISD</t>
  </si>
  <si>
    <t>229906</t>
  </si>
  <si>
    <t>SPURGER ISD</t>
  </si>
  <si>
    <t>229905</t>
  </si>
  <si>
    <t>WARREN ISD</t>
  </si>
  <si>
    <t>229904</t>
  </si>
  <si>
    <t>WOODVILLE ISD</t>
  </si>
  <si>
    <t>229903</t>
  </si>
  <si>
    <t>COLMESNEIL ISD</t>
  </si>
  <si>
    <t>229901</t>
  </si>
  <si>
    <t>APPLE SPRINGS ISD</t>
  </si>
  <si>
    <t>228905</t>
  </si>
  <si>
    <t>CENTERVILLE ISD</t>
  </si>
  <si>
    <t>228904</t>
  </si>
  <si>
    <t>TRINITY ISD</t>
  </si>
  <si>
    <t>228903</t>
  </si>
  <si>
    <t>GROVETON ISD</t>
  </si>
  <si>
    <t>228901</t>
  </si>
  <si>
    <t>LAKE TRAVIS ISD</t>
  </si>
  <si>
    <t>227913</t>
  </si>
  <si>
    <t>LAGO VISTA ISD</t>
  </si>
  <si>
    <t>227912</t>
  </si>
  <si>
    <t>DEL VALLE ISD</t>
  </si>
  <si>
    <t>227910</t>
  </si>
  <si>
    <t>EANES ISD</t>
  </si>
  <si>
    <t>227909</t>
  </si>
  <si>
    <t>MANOR ISD</t>
  </si>
  <si>
    <t>227907</t>
  </si>
  <si>
    <t>PFLUGERVILLE ISD</t>
  </si>
  <si>
    <t>227904</t>
  </si>
  <si>
    <t>AUSTIN ISD</t>
  </si>
  <si>
    <t>227901</t>
  </si>
  <si>
    <t>VERIBEST ISD</t>
  </si>
  <si>
    <t>226908</t>
  </si>
  <si>
    <t>GRAPE CREEK ISD</t>
  </si>
  <si>
    <t>226907</t>
  </si>
  <si>
    <t>WALL ISD</t>
  </si>
  <si>
    <t>226906</t>
  </si>
  <si>
    <t>WATER VALLEY ISD</t>
  </si>
  <si>
    <t>226905</t>
  </si>
  <si>
    <t>SAN ANGELO ISD</t>
  </si>
  <si>
    <t>226903</t>
  </si>
  <si>
    <t>CHRISTOVAL ISD</t>
  </si>
  <si>
    <t>226901</t>
  </si>
  <si>
    <t>HARTS BLUFF ISD</t>
  </si>
  <si>
    <t>225907</t>
  </si>
  <si>
    <t>CHAPEL HILL ISD</t>
  </si>
  <si>
    <t>225906</t>
  </si>
  <si>
    <t>MOUNT PLEASANT ISD</t>
  </si>
  <si>
    <t>225902</t>
  </si>
  <si>
    <t>WOODSON ISD</t>
  </si>
  <si>
    <t>224902</t>
  </si>
  <si>
    <t>THROCKMORTON ISD</t>
  </si>
  <si>
    <t>224901</t>
  </si>
  <si>
    <t>WELLMAN-UNION CISD</t>
  </si>
  <si>
    <t>223904</t>
  </si>
  <si>
    <t>MEADOW ISD</t>
  </si>
  <si>
    <t>223902</t>
  </si>
  <si>
    <t>BROWNFIELD ISD</t>
  </si>
  <si>
    <t>223901</t>
  </si>
  <si>
    <t>TERRELL COUNTY ISD</t>
  </si>
  <si>
    <t>222901</t>
  </si>
  <si>
    <t>WYLIE ISD</t>
  </si>
  <si>
    <t>221912</t>
  </si>
  <si>
    <t>JIM NED CISD</t>
  </si>
  <si>
    <t>221911</t>
  </si>
  <si>
    <t>TRENT ISD</t>
  </si>
  <si>
    <t>221905</t>
  </si>
  <si>
    <t>MERKEL ISD</t>
  </si>
  <si>
    <t>221904</t>
  </si>
  <si>
    <t>ABILENE ISD</t>
  </si>
  <si>
    <t>221901</t>
  </si>
  <si>
    <t>WHITE SETTLEMENT ISD</t>
  </si>
  <si>
    <t>220920</t>
  </si>
  <si>
    <t>CARROLL ISD</t>
  </si>
  <si>
    <t>220919</t>
  </si>
  <si>
    <t>EAGLE MT-SAGINAW ISD</t>
  </si>
  <si>
    <t>220918</t>
  </si>
  <si>
    <t>CASTLEBERRY ISD</t>
  </si>
  <si>
    <t>220917</t>
  </si>
  <si>
    <t>HURST-EULESS-BEDFORD ISD</t>
  </si>
  <si>
    <t>220916</t>
  </si>
  <si>
    <t>AZLE ISD</t>
  </si>
  <si>
    <t>220915</t>
  </si>
  <si>
    <t>KENNEDALE ISD</t>
  </si>
  <si>
    <t>220914</t>
  </si>
  <si>
    <t>CROWLEY ISD</t>
  </si>
  <si>
    <t>220912</t>
  </si>
  <si>
    <t>LAKE WORTH ISD</t>
  </si>
  <si>
    <t>220910</t>
  </si>
  <si>
    <t>MANSFIELD ISD</t>
  </si>
  <si>
    <t>220908</t>
  </si>
  <si>
    <t>KELLER ISD</t>
  </si>
  <si>
    <t>220907</t>
  </si>
  <si>
    <t>GRAPEVINE-COLLEYVILLE ISD</t>
  </si>
  <si>
    <t>220906</t>
  </si>
  <si>
    <t>FORT WORTH ISD</t>
  </si>
  <si>
    <t>220905</t>
  </si>
  <si>
    <t>EVERMAN ISD</t>
  </si>
  <si>
    <t>220904</t>
  </si>
  <si>
    <t>BIRDVILLE ISD</t>
  </si>
  <si>
    <t>220902</t>
  </si>
  <si>
    <t>ARLINGTON ISD</t>
  </si>
  <si>
    <t>220901</t>
  </si>
  <si>
    <t>KRESS ISD</t>
  </si>
  <si>
    <t>219905</t>
  </si>
  <si>
    <t>TULIA ISD</t>
  </si>
  <si>
    <t>219903</t>
  </si>
  <si>
    <t>HAPPY ISD</t>
  </si>
  <si>
    <t>219901</t>
  </si>
  <si>
    <t>SONORA ISD</t>
  </si>
  <si>
    <t>218901</t>
  </si>
  <si>
    <t>ASPERMONT ISD</t>
  </si>
  <si>
    <t>217901</t>
  </si>
  <si>
    <t>STERLING CITY ISD</t>
  </si>
  <si>
    <t>216901</t>
  </si>
  <si>
    <t>BRECKENRIDGE ISD</t>
  </si>
  <si>
    <t>215901</t>
  </si>
  <si>
    <t>ROMA ISD</t>
  </si>
  <si>
    <t>214903</t>
  </si>
  <si>
    <t>SAN ISIDRO ISD</t>
  </si>
  <si>
    <t>214902</t>
  </si>
  <si>
    <t>RIO GRANDE CITY CISD</t>
  </si>
  <si>
    <t>214901</t>
  </si>
  <si>
    <t>GLEN ROSE ISD</t>
  </si>
  <si>
    <t>213901</t>
  </si>
  <si>
    <t>WINONA ISD</t>
  </si>
  <si>
    <t>212910</t>
  </si>
  <si>
    <t>212909</t>
  </si>
  <si>
    <t>WHITEHOUSE ISD</t>
  </si>
  <si>
    <t>212906</t>
  </si>
  <si>
    <t>TYLER ISD</t>
  </si>
  <si>
    <t>212905</t>
  </si>
  <si>
    <t>TROUP ISD</t>
  </si>
  <si>
    <t>212904</t>
  </si>
  <si>
    <t>LINDALE ISD</t>
  </si>
  <si>
    <t>212903</t>
  </si>
  <si>
    <t>BULLARD ISD</t>
  </si>
  <si>
    <t>212902</t>
  </si>
  <si>
    <t>ARP ISD</t>
  </si>
  <si>
    <t>212901</t>
  </si>
  <si>
    <t>STRATFORD ISD</t>
  </si>
  <si>
    <t>211902</t>
  </si>
  <si>
    <t>TEXHOMA ISD</t>
  </si>
  <si>
    <t>211901</t>
  </si>
  <si>
    <t>EXCELSIOR ISD</t>
  </si>
  <si>
    <t>210906</t>
  </si>
  <si>
    <t>TIMPSON ISD</t>
  </si>
  <si>
    <t>210905</t>
  </si>
  <si>
    <t>TENAHA ISD</t>
  </si>
  <si>
    <t>210904</t>
  </si>
  <si>
    <t>SHELBYVILLE ISD</t>
  </si>
  <si>
    <t>210903</t>
  </si>
  <si>
    <t>JOAQUIN ISD</t>
  </si>
  <si>
    <t>210902</t>
  </si>
  <si>
    <t>CENTER ISD</t>
  </si>
  <si>
    <t>210901</t>
  </si>
  <si>
    <t>MORAN ISD</t>
  </si>
  <si>
    <t>209902</t>
  </si>
  <si>
    <t>ALBANY ISD</t>
  </si>
  <si>
    <t>209901</t>
  </si>
  <si>
    <t>IRA ISD</t>
  </si>
  <si>
    <t>208903</t>
  </si>
  <si>
    <t>SNYDER ISD</t>
  </si>
  <si>
    <t>208902</t>
  </si>
  <si>
    <t>HERMLEIGH ISD</t>
  </si>
  <si>
    <t>208901</t>
  </si>
  <si>
    <t>SCHLEICHER ISD</t>
  </si>
  <si>
    <t>207901</t>
  </si>
  <si>
    <t>CHEROKEE ISD</t>
  </si>
  <si>
    <t>206903</t>
  </si>
  <si>
    <t>RICHLAND SPRINGS ISD</t>
  </si>
  <si>
    <t>206902</t>
  </si>
  <si>
    <t>SAN SABA ISD</t>
  </si>
  <si>
    <t>206901</t>
  </si>
  <si>
    <t>TAFT ISD</t>
  </si>
  <si>
    <t>205907</t>
  </si>
  <si>
    <t>SINTON ISD</t>
  </si>
  <si>
    <t>205906</t>
  </si>
  <si>
    <t>ODEM-EDROY ISD</t>
  </si>
  <si>
    <t>205905</t>
  </si>
  <si>
    <t>MATHIS ISD</t>
  </si>
  <si>
    <t>205904</t>
  </si>
  <si>
    <t>INGLESIDE ISD</t>
  </si>
  <si>
    <t>205903</t>
  </si>
  <si>
    <t>GREGORY-PORTLAND ISD</t>
  </si>
  <si>
    <t>205902</t>
  </si>
  <si>
    <t>ARANSAS PASS ISD</t>
  </si>
  <si>
    <t>205901</t>
  </si>
  <si>
    <t>SHEPHERD ISD</t>
  </si>
  <si>
    <t>204904</t>
  </si>
  <si>
    <t>COLDSPRING-OAKHURST CISD</t>
  </si>
  <si>
    <t>204901</t>
  </si>
  <si>
    <t>BROADDUS ISD</t>
  </si>
  <si>
    <t>203902</t>
  </si>
  <si>
    <t>SAN AUGUSTINE ISD</t>
  </si>
  <si>
    <t>203901</t>
  </si>
  <si>
    <t>WEST SABINE ISD</t>
  </si>
  <si>
    <t>202905</t>
  </si>
  <si>
    <t>HEMPHILL ISD</t>
  </si>
  <si>
    <t>202903</t>
  </si>
  <si>
    <t>WEST RUSK COUNTY CONSOLIDATED ISD</t>
  </si>
  <si>
    <t>201914</t>
  </si>
  <si>
    <t>CARLISLE ISD</t>
  </si>
  <si>
    <t>201913</t>
  </si>
  <si>
    <t>TATUM ISD</t>
  </si>
  <si>
    <t>201910</t>
  </si>
  <si>
    <t>OVERTON ISD</t>
  </si>
  <si>
    <t>201908</t>
  </si>
  <si>
    <t>MOUNT ENTERPRISE ISD</t>
  </si>
  <si>
    <t>201907</t>
  </si>
  <si>
    <t>LEVERETTS CHAPEL ISD</t>
  </si>
  <si>
    <t>201904</t>
  </si>
  <si>
    <t>LANEVILLE ISD</t>
  </si>
  <si>
    <t>201903</t>
  </si>
  <si>
    <t>HENDERSON ISD</t>
  </si>
  <si>
    <t>201902</t>
  </si>
  <si>
    <t>OLFEN ISD</t>
  </si>
  <si>
    <t>200906</t>
  </si>
  <si>
    <t>WINTERS ISD</t>
  </si>
  <si>
    <t>200904</t>
  </si>
  <si>
    <t>MILES ISD</t>
  </si>
  <si>
    <t>200902</t>
  </si>
  <si>
    <t>BALLINGER ISD</t>
  </si>
  <si>
    <t>200901</t>
  </si>
  <si>
    <t>ROYSE CITY ISD</t>
  </si>
  <si>
    <t>199902</t>
  </si>
  <si>
    <t>ROCKWALL ISD</t>
  </si>
  <si>
    <t>199901</t>
  </si>
  <si>
    <t>MUMFORD ISD</t>
  </si>
  <si>
    <t>198906</t>
  </si>
  <si>
    <t>HEARNE ISD</t>
  </si>
  <si>
    <t>198905</t>
  </si>
  <si>
    <t>FRANKLIN ISD</t>
  </si>
  <si>
    <t>198903</t>
  </si>
  <si>
    <t>CALVERT ISD</t>
  </si>
  <si>
    <t>198902</t>
  </si>
  <si>
    <t>BREMOND ISD</t>
  </si>
  <si>
    <t>198901</t>
  </si>
  <si>
    <t>MIAMI ISD</t>
  </si>
  <si>
    <t>197902</t>
  </si>
  <si>
    <t>REFUGIO ISD</t>
  </si>
  <si>
    <t>196903</t>
  </si>
  <si>
    <t>WOODSBORO ISD</t>
  </si>
  <si>
    <t>196902</t>
  </si>
  <si>
    <t>AUSTWELL-TIVOLI ISD</t>
  </si>
  <si>
    <t>196901</t>
  </si>
  <si>
    <t>BALMORHEA ISD</t>
  </si>
  <si>
    <t>195902</t>
  </si>
  <si>
    <t>PECOS-BARSTOW-TOYAH ISD</t>
  </si>
  <si>
    <t>195901</t>
  </si>
  <si>
    <t>DETROIT ISD</t>
  </si>
  <si>
    <t>194905</t>
  </si>
  <si>
    <t>CLARKSVILLE ISD</t>
  </si>
  <si>
    <t>194904</t>
  </si>
  <si>
    <t>RIVERCREST ISD</t>
  </si>
  <si>
    <t>194903</t>
  </si>
  <si>
    <t>AVERY ISD</t>
  </si>
  <si>
    <t>194902</t>
  </si>
  <si>
    <t>LEAKEY ISD</t>
  </si>
  <si>
    <t>193902</t>
  </si>
  <si>
    <t>REAGAN COUNTY ISD</t>
  </si>
  <si>
    <t>192901</t>
  </si>
  <si>
    <t>CANYON ISD</t>
  </si>
  <si>
    <t>191901</t>
  </si>
  <si>
    <t>RAINS ISD</t>
  </si>
  <si>
    <t>190903</t>
  </si>
  <si>
    <t>PRESIDIO ISD</t>
  </si>
  <si>
    <t>189902</t>
  </si>
  <si>
    <t>MARFA ISD</t>
  </si>
  <si>
    <t>189901</t>
  </si>
  <si>
    <t>BUSHLAND ISD</t>
  </si>
  <si>
    <t>188904</t>
  </si>
  <si>
    <t>HIGHLAND PARK ISD</t>
  </si>
  <si>
    <t>188903</t>
  </si>
  <si>
    <t>RIVER ROAD ISD</t>
  </si>
  <si>
    <t>188902</t>
  </si>
  <si>
    <t>AMARILLO ISD</t>
  </si>
  <si>
    <t>188901</t>
  </si>
  <si>
    <t>ONALASKA ISD</t>
  </si>
  <si>
    <t>187910</t>
  </si>
  <si>
    <t>LIVINGSTON ISD</t>
  </si>
  <si>
    <t>187907</t>
  </si>
  <si>
    <t>LEGGETT ISD</t>
  </si>
  <si>
    <t>187906</t>
  </si>
  <si>
    <t>CORRIGAN-CAMDEN ISD</t>
  </si>
  <si>
    <t>187904</t>
  </si>
  <si>
    <t>GOODRICH ISD</t>
  </si>
  <si>
    <t>187903</t>
  </si>
  <si>
    <t>187901</t>
  </si>
  <si>
    <t>IRAAN-SHEFFIELD ISD</t>
  </si>
  <si>
    <t>186903</t>
  </si>
  <si>
    <t>FORT STOCKTON ISD</t>
  </si>
  <si>
    <t>186902</t>
  </si>
  <si>
    <t>BUENA VISTA ISD</t>
  </si>
  <si>
    <t>186901</t>
  </si>
  <si>
    <t>LAZBUDDIE ISD</t>
  </si>
  <si>
    <t>185904</t>
  </si>
  <si>
    <t>FRIONA ISD</t>
  </si>
  <si>
    <t>185903</t>
  </si>
  <si>
    <t>FARWELL ISD</t>
  </si>
  <si>
    <t>185902</t>
  </si>
  <si>
    <t>BOVINA ISD</t>
  </si>
  <si>
    <t>185901</t>
  </si>
  <si>
    <t>GARNER ISD</t>
  </si>
  <si>
    <t>184911</t>
  </si>
  <si>
    <t>BROCK ISD</t>
  </si>
  <si>
    <t>184909</t>
  </si>
  <si>
    <t>PEASTER ISD</t>
  </si>
  <si>
    <t>184908</t>
  </si>
  <si>
    <t>ALEDO ISD</t>
  </si>
  <si>
    <t>184907</t>
  </si>
  <si>
    <t>MILLSAP ISD</t>
  </si>
  <si>
    <t>184904</t>
  </si>
  <si>
    <t>WEATHERFORD ISD</t>
  </si>
  <si>
    <t>184903</t>
  </si>
  <si>
    <t>SPRINGTOWN ISD</t>
  </si>
  <si>
    <t>184902</t>
  </si>
  <si>
    <t>POOLVILLE ISD</t>
  </si>
  <si>
    <t>184901</t>
  </si>
  <si>
    <t>GARY ISD</t>
  </si>
  <si>
    <t>183904</t>
  </si>
  <si>
    <t>CARTHAGE ISD</t>
  </si>
  <si>
    <t>183902</t>
  </si>
  <si>
    <t>BECKVILLE ISD</t>
  </si>
  <si>
    <t>183901</t>
  </si>
  <si>
    <t>PALO PINTO ISD</t>
  </si>
  <si>
    <t>182906</t>
  </si>
  <si>
    <t>STRAWN ISD</t>
  </si>
  <si>
    <t>182905</t>
  </si>
  <si>
    <t>SANTO ISD</t>
  </si>
  <si>
    <t>182904</t>
  </si>
  <si>
    <t>MINERAL WELLS ISD</t>
  </si>
  <si>
    <t>182903</t>
  </si>
  <si>
    <t>GRAFORD ISD</t>
  </si>
  <si>
    <t>182902</t>
  </si>
  <si>
    <t>GORDON ISD</t>
  </si>
  <si>
    <t>182901</t>
  </si>
  <si>
    <t>LITTLE CYPRESS-MAURICEVILLE CISD</t>
  </si>
  <si>
    <t>181908</t>
  </si>
  <si>
    <t>VIDOR ISD</t>
  </si>
  <si>
    <t>181907</t>
  </si>
  <si>
    <t>WEST ORANGE-COVE CISD</t>
  </si>
  <si>
    <t>181906</t>
  </si>
  <si>
    <t>ORANGEFIELD ISD</t>
  </si>
  <si>
    <t>181905</t>
  </si>
  <si>
    <t>BRIDGE CITY ISD</t>
  </si>
  <si>
    <t>181901</t>
  </si>
  <si>
    <t>WILDORADO ISD</t>
  </si>
  <si>
    <t>180904</t>
  </si>
  <si>
    <t>ADRIAN ISD</t>
  </si>
  <si>
    <t>180903</t>
  </si>
  <si>
    <t>VEGA ISD</t>
  </si>
  <si>
    <t>180902</t>
  </si>
  <si>
    <t>PERRYTON ISD</t>
  </si>
  <si>
    <t>179901</t>
  </si>
  <si>
    <t>WEST OSO ISD</t>
  </si>
  <si>
    <t>178915</t>
  </si>
  <si>
    <t>FLOUR BLUFF ISD</t>
  </si>
  <si>
    <t>178914</t>
  </si>
  <si>
    <t>BANQUETE ISD</t>
  </si>
  <si>
    <t>178913</t>
  </si>
  <si>
    <t>TULOSO-MIDWAY ISD</t>
  </si>
  <si>
    <t>178912</t>
  </si>
  <si>
    <t>ROBSTOWN ISD</t>
  </si>
  <si>
    <t>178909</t>
  </si>
  <si>
    <t>PORT ARANSAS ISD</t>
  </si>
  <si>
    <t>178908</t>
  </si>
  <si>
    <t>LONDON ISD</t>
  </si>
  <si>
    <t>178906</t>
  </si>
  <si>
    <t>DRISCOLL ISD</t>
  </si>
  <si>
    <t>178905</t>
  </si>
  <si>
    <t>CORPUS CHRISTI ISD</t>
  </si>
  <si>
    <t>178904</t>
  </si>
  <si>
    <t>CALALLEN ISD</t>
  </si>
  <si>
    <t>178903</t>
  </si>
  <si>
    <t>BISHOP CISD</t>
  </si>
  <si>
    <t>178902</t>
  </si>
  <si>
    <t>AGUA DULCE ISD</t>
  </si>
  <si>
    <t>178901</t>
  </si>
  <si>
    <t>HIGHLAND ISD</t>
  </si>
  <si>
    <t>177905</t>
  </si>
  <si>
    <t>BLACKWELL CISD</t>
  </si>
  <si>
    <t>177903</t>
  </si>
  <si>
    <t>SWEETWATER ISD</t>
  </si>
  <si>
    <t>177902</t>
  </si>
  <si>
    <t>ROSCOE COLLEGIATE ISD</t>
  </si>
  <si>
    <t>177901</t>
  </si>
  <si>
    <t>DEWEYVILLE ISD</t>
  </si>
  <si>
    <t>176903</t>
  </si>
  <si>
    <t>NEWTON ISD</t>
  </si>
  <si>
    <t>176902</t>
  </si>
  <si>
    <t>BURKEVILLE ISD</t>
  </si>
  <si>
    <t>176901</t>
  </si>
  <si>
    <t>RICE ISD</t>
  </si>
  <si>
    <t>175911</t>
  </si>
  <si>
    <t>MILDRED ISD</t>
  </si>
  <si>
    <t>175910</t>
  </si>
  <si>
    <t>KERENS ISD</t>
  </si>
  <si>
    <t>175907</t>
  </si>
  <si>
    <t>FROST ISD</t>
  </si>
  <si>
    <t>175905</t>
  </si>
  <si>
    <t>DAWSON ISD</t>
  </si>
  <si>
    <t>175904</t>
  </si>
  <si>
    <t>CORSICANA ISD</t>
  </si>
  <si>
    <t>175903</t>
  </si>
  <si>
    <t>BLOOMING GROVE ISD</t>
  </si>
  <si>
    <t>175902</t>
  </si>
  <si>
    <t>DOUGLASS ISD</t>
  </si>
  <si>
    <t>174911</t>
  </si>
  <si>
    <t>ETOILE ISD</t>
  </si>
  <si>
    <t>174910</t>
  </si>
  <si>
    <t>MARTINSVILLE ISD</t>
  </si>
  <si>
    <t>174909</t>
  </si>
  <si>
    <t>CENTRAL HEIGHTS ISD</t>
  </si>
  <si>
    <t>174908</t>
  </si>
  <si>
    <t>WODEN ISD</t>
  </si>
  <si>
    <t>174906</t>
  </si>
  <si>
    <t>NACOGDOCHES ISD</t>
  </si>
  <si>
    <t>174904</t>
  </si>
  <si>
    <t>GARRISON ISD</t>
  </si>
  <si>
    <t>174903</t>
  </si>
  <si>
    <t>CUSHING ISD</t>
  </si>
  <si>
    <t>174902</t>
  </si>
  <si>
    <t>CHIRENO ISD</t>
  </si>
  <si>
    <t>174901</t>
  </si>
  <si>
    <t>MOTLEY COUNTY ISD</t>
  </si>
  <si>
    <t>173901</t>
  </si>
  <si>
    <t>PEWITT CISD</t>
  </si>
  <si>
    <t>172905</t>
  </si>
  <si>
    <t>DAINGERFIELD-LONE STAR ISD</t>
  </si>
  <si>
    <t>172902</t>
  </si>
  <si>
    <t>SUNRAY ISD</t>
  </si>
  <si>
    <t>171902</t>
  </si>
  <si>
    <t>DUMAS ISD</t>
  </si>
  <si>
    <t>171901</t>
  </si>
  <si>
    <t>NEW CANEY ISD</t>
  </si>
  <si>
    <t>170908</t>
  </si>
  <si>
    <t>SPLENDORA ISD</t>
  </si>
  <si>
    <t>170907</t>
  </si>
  <si>
    <t>MAGNOLIA ISD</t>
  </si>
  <si>
    <t>170906</t>
  </si>
  <si>
    <t>WILLIS ISD</t>
  </si>
  <si>
    <t>170904</t>
  </si>
  <si>
    <t>MONTGOMERY ISD</t>
  </si>
  <si>
    <t>170903</t>
  </si>
  <si>
    <t>CONROE ISD</t>
  </si>
  <si>
    <t>170902</t>
  </si>
  <si>
    <t>SAINT JO ISD</t>
  </si>
  <si>
    <t>169911</t>
  </si>
  <si>
    <t>FORESTBURG ISD</t>
  </si>
  <si>
    <t>169910</t>
  </si>
  <si>
    <t>PRAIRIE VALLEY ISD</t>
  </si>
  <si>
    <t>169909</t>
  </si>
  <si>
    <t>MONTAGUE ISD</t>
  </si>
  <si>
    <t>169908</t>
  </si>
  <si>
    <t>GOLD BURG ISD</t>
  </si>
  <si>
    <t>169906</t>
  </si>
  <si>
    <t>NOCONA ISD</t>
  </si>
  <si>
    <t>169902</t>
  </si>
  <si>
    <t>BOWIE ISD</t>
  </si>
  <si>
    <t>169901</t>
  </si>
  <si>
    <t>WESTBROOK ISD</t>
  </si>
  <si>
    <t>168903</t>
  </si>
  <si>
    <t>LORAINE ISD</t>
  </si>
  <si>
    <t>168902</t>
  </si>
  <si>
    <t>COLORADO ISD</t>
  </si>
  <si>
    <t>168901</t>
  </si>
  <si>
    <t>PRIDDY ISD</t>
  </si>
  <si>
    <t>167904</t>
  </si>
  <si>
    <t>MULLIN ISD</t>
  </si>
  <si>
    <t>167902</t>
  </si>
  <si>
    <t>GOLDTHWAITE ISD</t>
  </si>
  <si>
    <t>167901</t>
  </si>
  <si>
    <t>BUCKHOLTS ISD</t>
  </si>
  <si>
    <t>166907</t>
  </si>
  <si>
    <t>THORNDALE ISD</t>
  </si>
  <si>
    <t>166905</t>
  </si>
  <si>
    <t>ROCKDALE ISD</t>
  </si>
  <si>
    <t>166904</t>
  </si>
  <si>
    <t>MILANO ISD</t>
  </si>
  <si>
    <t>166903</t>
  </si>
  <si>
    <t>GAUSE ISD</t>
  </si>
  <si>
    <t>166902</t>
  </si>
  <si>
    <t>CAMERON ISD</t>
  </si>
  <si>
    <t>166901</t>
  </si>
  <si>
    <t>GREENWOOD ISD</t>
  </si>
  <si>
    <t>165902</t>
  </si>
  <si>
    <t>MIDLAND ISD</t>
  </si>
  <si>
    <t>165901</t>
  </si>
  <si>
    <t>MENARD ISD</t>
  </si>
  <si>
    <t>164901</t>
  </si>
  <si>
    <t>MEDINA VALLEY ISD</t>
  </si>
  <si>
    <t>163908</t>
  </si>
  <si>
    <t>HONDO ISD</t>
  </si>
  <si>
    <t>163904</t>
  </si>
  <si>
    <t>NATALIA ISD</t>
  </si>
  <si>
    <t>163903</t>
  </si>
  <si>
    <t>D'HANIS ISD</t>
  </si>
  <si>
    <t>163902</t>
  </si>
  <si>
    <t>DEVINE ISD</t>
  </si>
  <si>
    <t>163901</t>
  </si>
  <si>
    <t>MCMULLEN COUNTY ISD</t>
  </si>
  <si>
    <t>162904</t>
  </si>
  <si>
    <t>GHOLSON ISD</t>
  </si>
  <si>
    <t>161925</t>
  </si>
  <si>
    <t>HALLSBURG ISD</t>
  </si>
  <si>
    <t>161924</t>
  </si>
  <si>
    <t>BOSQUEVILLE ISD</t>
  </si>
  <si>
    <t>161923</t>
  </si>
  <si>
    <t>ROBINSON ISD</t>
  </si>
  <si>
    <t>161922</t>
  </si>
  <si>
    <t>CONNALLY ISD</t>
  </si>
  <si>
    <t>161921</t>
  </si>
  <si>
    <t>CHINA SPRING ISD</t>
  </si>
  <si>
    <t>161920</t>
  </si>
  <si>
    <t>BRUCEVILLE-EDDY ISD</t>
  </si>
  <si>
    <t>161919</t>
  </si>
  <si>
    <t>AXTELL ISD</t>
  </si>
  <si>
    <t>161918</t>
  </si>
  <si>
    <t>WEST ISD</t>
  </si>
  <si>
    <t>161916</t>
  </si>
  <si>
    <t>WACO ISD</t>
  </si>
  <si>
    <t>161914</t>
  </si>
  <si>
    <t>RIESEL ISD</t>
  </si>
  <si>
    <t>161912</t>
  </si>
  <si>
    <t>MOODY ISD</t>
  </si>
  <si>
    <t>161910</t>
  </si>
  <si>
    <t>MCGREGOR ISD</t>
  </si>
  <si>
    <t>161909</t>
  </si>
  <si>
    <t>MART ISD</t>
  </si>
  <si>
    <t>161908</t>
  </si>
  <si>
    <t>LORENA ISD</t>
  </si>
  <si>
    <t>161907</t>
  </si>
  <si>
    <t>LA VEGA ISD</t>
  </si>
  <si>
    <t>161906</t>
  </si>
  <si>
    <t>MIDWAY ISD</t>
  </si>
  <si>
    <t>161903</t>
  </si>
  <si>
    <t>CRAWFORD ISD</t>
  </si>
  <si>
    <t>161901</t>
  </si>
  <si>
    <t>LOHN ISD</t>
  </si>
  <si>
    <t>160905</t>
  </si>
  <si>
    <t>ROCHELLE ISD</t>
  </si>
  <si>
    <t>160904</t>
  </si>
  <si>
    <t>BRADY ISD</t>
  </si>
  <si>
    <t>160901</t>
  </si>
  <si>
    <t>EAGLE PASS ISD</t>
  </si>
  <si>
    <t>159901</t>
  </si>
  <si>
    <t>VAN VLECK ISD</t>
  </si>
  <si>
    <t>158906</t>
  </si>
  <si>
    <t>PALACIOS ISD</t>
  </si>
  <si>
    <t>158905</t>
  </si>
  <si>
    <t>MATAGORDA ISD</t>
  </si>
  <si>
    <t>158904</t>
  </si>
  <si>
    <t>TIDEHAVEN ISD</t>
  </si>
  <si>
    <t>158902</t>
  </si>
  <si>
    <t>BAY CITY ISD</t>
  </si>
  <si>
    <t>158901</t>
  </si>
  <si>
    <t>MASON ISD</t>
  </si>
  <si>
    <t>157901</t>
  </si>
  <si>
    <t>GRADY ISD</t>
  </si>
  <si>
    <t>156905</t>
  </si>
  <si>
    <t>STANTON ISD</t>
  </si>
  <si>
    <t>156902</t>
  </si>
  <si>
    <t>JEFFERSON ISD</t>
  </si>
  <si>
    <t>155901</t>
  </si>
  <si>
    <t>NORTH ZULCH ISD</t>
  </si>
  <si>
    <t>154903</t>
  </si>
  <si>
    <t>MADISONVILLE CISD</t>
  </si>
  <si>
    <t>154901</t>
  </si>
  <si>
    <t>WILSON ISD</t>
  </si>
  <si>
    <t>153907</t>
  </si>
  <si>
    <t>NEW HOME ISD</t>
  </si>
  <si>
    <t>153905</t>
  </si>
  <si>
    <t>TAHOKA ISD</t>
  </si>
  <si>
    <t>153904</t>
  </si>
  <si>
    <t>O'DONNELL ISD</t>
  </si>
  <si>
    <t>153903</t>
  </si>
  <si>
    <t>IDALOU ISD</t>
  </si>
  <si>
    <t>152910</t>
  </si>
  <si>
    <t>SHALLOWATER ISD</t>
  </si>
  <si>
    <t>152909</t>
  </si>
  <si>
    <t>ROOSEVELT ISD</t>
  </si>
  <si>
    <t>152908</t>
  </si>
  <si>
    <t>FRENSHIP ISD</t>
  </si>
  <si>
    <t>152907</t>
  </si>
  <si>
    <t>LUBBOCK-COOPER ISD</t>
  </si>
  <si>
    <t>152906</t>
  </si>
  <si>
    <t>SLATON ISD</t>
  </si>
  <si>
    <t>152903</t>
  </si>
  <si>
    <t>NEW DEAL ISD</t>
  </si>
  <si>
    <t>152902</t>
  </si>
  <si>
    <t>LUBBOCK ISD</t>
  </si>
  <si>
    <t>152901</t>
  </si>
  <si>
    <t>LLANO ISD</t>
  </si>
  <si>
    <t>150901</t>
  </si>
  <si>
    <t>THREE RIVERS ISD</t>
  </si>
  <si>
    <t>149902</t>
  </si>
  <si>
    <t>GEORGE WEST ISD</t>
  </si>
  <si>
    <t>149901</t>
  </si>
  <si>
    <t>DARROUZETT ISD</t>
  </si>
  <si>
    <t>148905</t>
  </si>
  <si>
    <t>HIGGINS ISD</t>
  </si>
  <si>
    <t>148903</t>
  </si>
  <si>
    <t>FOLLETT ISD</t>
  </si>
  <si>
    <t>148902</t>
  </si>
  <si>
    <t>BOOKER ISD</t>
  </si>
  <si>
    <t>148901</t>
  </si>
  <si>
    <t>MEXIA ISD</t>
  </si>
  <si>
    <t>147903</t>
  </si>
  <si>
    <t>GROESBECK ISD</t>
  </si>
  <si>
    <t>147902</t>
  </si>
  <si>
    <t>COOLIDGE ISD</t>
  </si>
  <si>
    <t>147901</t>
  </si>
  <si>
    <t>TARKINGTON ISD</t>
  </si>
  <si>
    <t>146907</t>
  </si>
  <si>
    <t>LIBERTY ISD</t>
  </si>
  <si>
    <t>146906</t>
  </si>
  <si>
    <t>HULL-DAISETTA ISD</t>
  </si>
  <si>
    <t>146905</t>
  </si>
  <si>
    <t>HARDIN ISD</t>
  </si>
  <si>
    <t>146904</t>
  </si>
  <si>
    <t>DEVERS ISD</t>
  </si>
  <si>
    <t>146903</t>
  </si>
  <si>
    <t>DAYTON ISD</t>
  </si>
  <si>
    <t>146902</t>
  </si>
  <si>
    <t>CLEVELAND ISD</t>
  </si>
  <si>
    <t>146901</t>
  </si>
  <si>
    <t>LEON ISD</t>
  </si>
  <si>
    <t>145911</t>
  </si>
  <si>
    <t>OAKWOOD ISD</t>
  </si>
  <si>
    <t>145907</t>
  </si>
  <si>
    <t>NORMANGEE ISD</t>
  </si>
  <si>
    <t>145906</t>
  </si>
  <si>
    <t>145902</t>
  </si>
  <si>
    <t>BUFFALO ISD</t>
  </si>
  <si>
    <t>145901</t>
  </si>
  <si>
    <t>DIME BOX ISD</t>
  </si>
  <si>
    <t>144903</t>
  </si>
  <si>
    <t>LEXINGTON ISD</t>
  </si>
  <si>
    <t>144902</t>
  </si>
  <si>
    <t>GIDDINGS ISD</t>
  </si>
  <si>
    <t>144901</t>
  </si>
  <si>
    <t>EZZELL ISD</t>
  </si>
  <si>
    <t>143906</t>
  </si>
  <si>
    <t>SWEET HOME ISD</t>
  </si>
  <si>
    <t>143905</t>
  </si>
  <si>
    <t>VYSEHRAD ISD</t>
  </si>
  <si>
    <t>143904</t>
  </si>
  <si>
    <t>SHINER ISD</t>
  </si>
  <si>
    <t>143903</t>
  </si>
  <si>
    <t>MOULTON ISD</t>
  </si>
  <si>
    <t>143902</t>
  </si>
  <si>
    <t>HALLETTSVILLE ISD</t>
  </si>
  <si>
    <t>143901</t>
  </si>
  <si>
    <t>COTULLA ISD</t>
  </si>
  <si>
    <t>142901</t>
  </si>
  <si>
    <t>LOMETA ISD</t>
  </si>
  <si>
    <t>141902</t>
  </si>
  <si>
    <t>LAMPASAS ISD</t>
  </si>
  <si>
    <t>141901</t>
  </si>
  <si>
    <t>SUDAN ISD</t>
  </si>
  <si>
    <t>140908</t>
  </si>
  <si>
    <t>SPRINGLAKE-EARTH ISD</t>
  </si>
  <si>
    <t>140907</t>
  </si>
  <si>
    <t>OLTON ISD</t>
  </si>
  <si>
    <t>140905</t>
  </si>
  <si>
    <t>LITTLEFIELD ISD</t>
  </si>
  <si>
    <t>140904</t>
  </si>
  <si>
    <t>AMHERST ISD</t>
  </si>
  <si>
    <t>140901</t>
  </si>
  <si>
    <t>PRAIRILAND ISD</t>
  </si>
  <si>
    <t>139912</t>
  </si>
  <si>
    <t>NORTH LAMAR ISD</t>
  </si>
  <si>
    <t>139911</t>
  </si>
  <si>
    <t>PARIS ISD</t>
  </si>
  <si>
    <t>139909</t>
  </si>
  <si>
    <t>CHISUM ISD</t>
  </si>
  <si>
    <t>139905</t>
  </si>
  <si>
    <t>BENJAMIN ISD</t>
  </si>
  <si>
    <t>138904</t>
  </si>
  <si>
    <t>MUNDAY CISD</t>
  </si>
  <si>
    <t>138903</t>
  </si>
  <si>
    <t>KNOX CITY-O'BRIEN CISD</t>
  </si>
  <si>
    <t>138902</t>
  </si>
  <si>
    <t>SANTA GERTRUDIS ISD</t>
  </si>
  <si>
    <t>137904</t>
  </si>
  <si>
    <t>RIVIERA ISD</t>
  </si>
  <si>
    <t>137903</t>
  </si>
  <si>
    <t>RICARDO ISD</t>
  </si>
  <si>
    <t>137902</t>
  </si>
  <si>
    <t>KINGSVILLE ISD</t>
  </si>
  <si>
    <t>137901</t>
  </si>
  <si>
    <t>BRACKETT ISD</t>
  </si>
  <si>
    <t>136901</t>
  </si>
  <si>
    <t>GUTHRIE CSD</t>
  </si>
  <si>
    <t>135001</t>
  </si>
  <si>
    <t>JUNCTION ISD</t>
  </si>
  <si>
    <t>134901</t>
  </si>
  <si>
    <t>DIVIDE ISD</t>
  </si>
  <si>
    <t>133905</t>
  </si>
  <si>
    <t>INGRAM ISD</t>
  </si>
  <si>
    <t>133904</t>
  </si>
  <si>
    <t>KERRVILLE ISD</t>
  </si>
  <si>
    <t>133903</t>
  </si>
  <si>
    <t>HUNT ISD</t>
  </si>
  <si>
    <t>133902</t>
  </si>
  <si>
    <t>CENTER POINT ISD</t>
  </si>
  <si>
    <t>133901</t>
  </si>
  <si>
    <t>JAYTON-GIRARD ISD</t>
  </si>
  <si>
    <t>132902</t>
  </si>
  <si>
    <t>KENEDY COUNTY WIDE CSD</t>
  </si>
  <si>
    <t>131001</t>
  </si>
  <si>
    <t>COMFORT ISD</t>
  </si>
  <si>
    <t>130902</t>
  </si>
  <si>
    <t>BOERNE ISD</t>
  </si>
  <si>
    <t>130901</t>
  </si>
  <si>
    <t>SCURRY-ROSSER ISD</t>
  </si>
  <si>
    <t>129910</t>
  </si>
  <si>
    <t>TERRELL ISD</t>
  </si>
  <si>
    <t>129906</t>
  </si>
  <si>
    <t>MABANK ISD</t>
  </si>
  <si>
    <t>129905</t>
  </si>
  <si>
    <t>KEMP ISD</t>
  </si>
  <si>
    <t>129904</t>
  </si>
  <si>
    <t>KAUFMAN ISD</t>
  </si>
  <si>
    <t>129903</t>
  </si>
  <si>
    <t>FORNEY ISD</t>
  </si>
  <si>
    <t>129902</t>
  </si>
  <si>
    <t>CRANDALL ISD</t>
  </si>
  <si>
    <t>129901</t>
  </si>
  <si>
    <t>FALLS CITY ISD</t>
  </si>
  <si>
    <t>128904</t>
  </si>
  <si>
    <t>RUNGE ISD</t>
  </si>
  <si>
    <t>128903</t>
  </si>
  <si>
    <t>KENEDY ISD</t>
  </si>
  <si>
    <t>128902</t>
  </si>
  <si>
    <t>KARNES CITY ISD</t>
  </si>
  <si>
    <t>128901</t>
  </si>
  <si>
    <t>STAMFORD ISD</t>
  </si>
  <si>
    <t>127906</t>
  </si>
  <si>
    <t>LUEDERS-AVOCA ISD</t>
  </si>
  <si>
    <t>127905</t>
  </si>
  <si>
    <t>HAWLEY ISD</t>
  </si>
  <si>
    <t>127904</t>
  </si>
  <si>
    <t>HAMLIN ISD</t>
  </si>
  <si>
    <t>127903</t>
  </si>
  <si>
    <t>ANSON ISD</t>
  </si>
  <si>
    <t>127901</t>
  </si>
  <si>
    <t>GODLEY ISD</t>
  </si>
  <si>
    <t>126911</t>
  </si>
  <si>
    <t>VENUS ISD</t>
  </si>
  <si>
    <t>126908</t>
  </si>
  <si>
    <t>RIO VISTA ISD</t>
  </si>
  <si>
    <t>126907</t>
  </si>
  <si>
    <t>KEENE ISD</t>
  </si>
  <si>
    <t>126906</t>
  </si>
  <si>
    <t>JOSHUA ISD</t>
  </si>
  <si>
    <t>126905</t>
  </si>
  <si>
    <t>GRANDVIEW ISD</t>
  </si>
  <si>
    <t>126904</t>
  </si>
  <si>
    <t>CLEBURNE ISD</t>
  </si>
  <si>
    <t>126903</t>
  </si>
  <si>
    <t>BURLESON ISD</t>
  </si>
  <si>
    <t>126902</t>
  </si>
  <si>
    <t>ALVARADO ISD</t>
  </si>
  <si>
    <t>126901</t>
  </si>
  <si>
    <t>LA GLORIA ISD</t>
  </si>
  <si>
    <t>125906</t>
  </si>
  <si>
    <t>PREMONT ISD</t>
  </si>
  <si>
    <t>125905</t>
  </si>
  <si>
    <t>BEN BOLT-PALITO BLANCO ISD</t>
  </si>
  <si>
    <t>125902</t>
  </si>
  <si>
    <t>ALICE ISD</t>
  </si>
  <si>
    <t>125901</t>
  </si>
  <si>
    <t>JIM HOGG COUNTY ISD</t>
  </si>
  <si>
    <t>124901</t>
  </si>
  <si>
    <t>HAMSHIRE-FANNETT ISD</t>
  </si>
  <si>
    <t>123914</t>
  </si>
  <si>
    <t>SABINE PASS ISD</t>
  </si>
  <si>
    <t>123913</t>
  </si>
  <si>
    <t>BEAUMONT ISD</t>
  </si>
  <si>
    <t>123910</t>
  </si>
  <si>
    <t>PORT NECHES-GROVES ISD</t>
  </si>
  <si>
    <t>123908</t>
  </si>
  <si>
    <t>PORT ARTHUR ISD</t>
  </si>
  <si>
    <t>123907</t>
  </si>
  <si>
    <t>NEDERLAND ISD</t>
  </si>
  <si>
    <t>123905</t>
  </si>
  <si>
    <t>VALENTINE ISD</t>
  </si>
  <si>
    <t>122902</t>
  </si>
  <si>
    <t>FT DAVIS ISD</t>
  </si>
  <si>
    <t>122901</t>
  </si>
  <si>
    <t>EVADALE ISD</t>
  </si>
  <si>
    <t>121906</t>
  </si>
  <si>
    <t>KIRBYVILLE CISD</t>
  </si>
  <si>
    <t>121905</t>
  </si>
  <si>
    <t>JASPER ISD</t>
  </si>
  <si>
    <t>121904</t>
  </si>
  <si>
    <t>BUNA ISD</t>
  </si>
  <si>
    <t>121903</t>
  </si>
  <si>
    <t>BROOKELAND ISD</t>
  </si>
  <si>
    <t>121902</t>
  </si>
  <si>
    <t>INDUSTRIAL ISD</t>
  </si>
  <si>
    <t>120905</t>
  </si>
  <si>
    <t>GANADO ISD</t>
  </si>
  <si>
    <t>120902</t>
  </si>
  <si>
    <t>EDNA ISD</t>
  </si>
  <si>
    <t>120901</t>
  </si>
  <si>
    <t>PERRIN-WHITT CISD</t>
  </si>
  <si>
    <t>119903</t>
  </si>
  <si>
    <t>JACKSBORO ISD</t>
  </si>
  <si>
    <t>119902</t>
  </si>
  <si>
    <t>BRYSON ISD</t>
  </si>
  <si>
    <t>119901</t>
  </si>
  <si>
    <t>IRION COUNTY ISD</t>
  </si>
  <si>
    <t>118902</t>
  </si>
  <si>
    <t>SPRING CREEK ISD</t>
  </si>
  <si>
    <t>117907</t>
  </si>
  <si>
    <t>PLEMONS-STINNETT-PHILLIPS CISD</t>
  </si>
  <si>
    <t>117904</t>
  </si>
  <si>
    <t>SANFORD-FRITCH ISD</t>
  </si>
  <si>
    <t>117903</t>
  </si>
  <si>
    <t>BORGER ISD</t>
  </si>
  <si>
    <t>117901</t>
  </si>
  <si>
    <t>BOLES ISD</t>
  </si>
  <si>
    <t>116916</t>
  </si>
  <si>
    <t>BLAND ISD</t>
  </si>
  <si>
    <t>116915</t>
  </si>
  <si>
    <t>CAMPBELL ISD</t>
  </si>
  <si>
    <t>116910</t>
  </si>
  <si>
    <t>WOLFE CITY ISD</t>
  </si>
  <si>
    <t>116909</t>
  </si>
  <si>
    <t>QUINLAN ISD</t>
  </si>
  <si>
    <t>116908</t>
  </si>
  <si>
    <t>LONE OAK ISD</t>
  </si>
  <si>
    <t>116906</t>
  </si>
  <si>
    <t>GREENVILLE ISD</t>
  </si>
  <si>
    <t>116905</t>
  </si>
  <si>
    <t>COMMERCE ISD</t>
  </si>
  <si>
    <t>116903</t>
  </si>
  <si>
    <t>CELESTE ISD</t>
  </si>
  <si>
    <t>116902</t>
  </si>
  <si>
    <t>CADDO MILLS ISD</t>
  </si>
  <si>
    <t>116901</t>
  </si>
  <si>
    <t>DELL CITY ISD</t>
  </si>
  <si>
    <t>115903</t>
  </si>
  <si>
    <t>SIERRA BLANCA ISD</t>
  </si>
  <si>
    <t>115902</t>
  </si>
  <si>
    <t>FT HANCOCK ISD</t>
  </si>
  <si>
    <t>115901</t>
  </si>
  <si>
    <t>FORSAN ISD</t>
  </si>
  <si>
    <t>114904</t>
  </si>
  <si>
    <t>COAHOMA ISD</t>
  </si>
  <si>
    <t>114902</t>
  </si>
  <si>
    <t>BIG SPRING ISD</t>
  </si>
  <si>
    <t>114901</t>
  </si>
  <si>
    <t>KENNARD ISD</t>
  </si>
  <si>
    <t>113906</t>
  </si>
  <si>
    <t>LATEXO ISD</t>
  </si>
  <si>
    <t>113905</t>
  </si>
  <si>
    <t>LOVELADY ISD</t>
  </si>
  <si>
    <t>113903</t>
  </si>
  <si>
    <t>GRAPELAND ISD</t>
  </si>
  <si>
    <t>113902</t>
  </si>
  <si>
    <t>CROCKETT ISD</t>
  </si>
  <si>
    <t>113901</t>
  </si>
  <si>
    <t>SULPHUR BLUFF ISD</t>
  </si>
  <si>
    <t>112910</t>
  </si>
  <si>
    <t>SALTILLO ISD</t>
  </si>
  <si>
    <t>112909</t>
  </si>
  <si>
    <t>COMO-PICKTON CISD</t>
  </si>
  <si>
    <t>112908</t>
  </si>
  <si>
    <t>MILLER GROVE ISD</t>
  </si>
  <si>
    <t>112907</t>
  </si>
  <si>
    <t>NORTH HOPKINS ISD</t>
  </si>
  <si>
    <t>112906</t>
  </si>
  <si>
    <t>CUMBY ISD</t>
  </si>
  <si>
    <t>112905</t>
  </si>
  <si>
    <t>SULPHUR SPRINGS ISD</t>
  </si>
  <si>
    <t>112901</t>
  </si>
  <si>
    <t>TOLAR ISD</t>
  </si>
  <si>
    <t>111903</t>
  </si>
  <si>
    <t>LIPAN ISD</t>
  </si>
  <si>
    <t>111902</t>
  </si>
  <si>
    <t>GRANBURY ISD</t>
  </si>
  <si>
    <t>111901</t>
  </si>
  <si>
    <t>WHITHARRAL ISD</t>
  </si>
  <si>
    <t>110908</t>
  </si>
  <si>
    <t>SUNDOWN ISD</t>
  </si>
  <si>
    <t>110907</t>
  </si>
  <si>
    <t>SMYER ISD</t>
  </si>
  <si>
    <t>110906</t>
  </si>
  <si>
    <t>ROPES ISD</t>
  </si>
  <si>
    <t>110905</t>
  </si>
  <si>
    <t>LEVELLAND ISD</t>
  </si>
  <si>
    <t>110902</t>
  </si>
  <si>
    <t>ANTON ISD</t>
  </si>
  <si>
    <t>110901</t>
  </si>
  <si>
    <t>PENELOPE ISD</t>
  </si>
  <si>
    <t>109914</t>
  </si>
  <si>
    <t>BLUM ISD</t>
  </si>
  <si>
    <t>109913</t>
  </si>
  <si>
    <t>AQUILLA ISD</t>
  </si>
  <si>
    <t>109912</t>
  </si>
  <si>
    <t>WHITNEY ISD</t>
  </si>
  <si>
    <t>109911</t>
  </si>
  <si>
    <t>MOUNT CALM ISD</t>
  </si>
  <si>
    <t>109910</t>
  </si>
  <si>
    <t>MALONE ISD</t>
  </si>
  <si>
    <t>109908</t>
  </si>
  <si>
    <t>ITASCA ISD</t>
  </si>
  <si>
    <t>109907</t>
  </si>
  <si>
    <t>HUBBARD ISD</t>
  </si>
  <si>
    <t>109905</t>
  </si>
  <si>
    <t>HILLSBORO ISD</t>
  </si>
  <si>
    <t>109904</t>
  </si>
  <si>
    <t>COVINGTON ISD</t>
  </si>
  <si>
    <t>109903</t>
  </si>
  <si>
    <t>BYNUM ISD</t>
  </si>
  <si>
    <t>109902</t>
  </si>
  <si>
    <t>ABBOTT ISD</t>
  </si>
  <si>
    <t>109901</t>
  </si>
  <si>
    <t>VALLEY VIEW ISD</t>
  </si>
  <si>
    <t>108916</t>
  </si>
  <si>
    <t>MONTE ALTO ISD</t>
  </si>
  <si>
    <t>108915</t>
  </si>
  <si>
    <t>LA VILLA ISD</t>
  </si>
  <si>
    <t>108914</t>
  </si>
  <si>
    <t>WESLACO ISD</t>
  </si>
  <si>
    <t>108913</t>
  </si>
  <si>
    <t>LA JOYA ISD</t>
  </si>
  <si>
    <t>108912</t>
  </si>
  <si>
    <t>SHARYLAND ISD</t>
  </si>
  <si>
    <t>108911</t>
  </si>
  <si>
    <t>PROGRESO ISD</t>
  </si>
  <si>
    <t>108910</t>
  </si>
  <si>
    <t>PHARR-SAN JUAN-ALAMO ISD</t>
  </si>
  <si>
    <t>108909</t>
  </si>
  <si>
    <t>MISSION CISD</t>
  </si>
  <si>
    <t>108908</t>
  </si>
  <si>
    <t>MERCEDES ISD</t>
  </si>
  <si>
    <t>108907</t>
  </si>
  <si>
    <t>MCALLEN ISD</t>
  </si>
  <si>
    <t>108906</t>
  </si>
  <si>
    <t>HIDALGO ISD</t>
  </si>
  <si>
    <t>108905</t>
  </si>
  <si>
    <t>EDINBURG CISD</t>
  </si>
  <si>
    <t>108904</t>
  </si>
  <si>
    <t>EDCOUCH-ELSA ISD</t>
  </si>
  <si>
    <t>108903</t>
  </si>
  <si>
    <t>DONNA ISD</t>
  </si>
  <si>
    <t>108902</t>
  </si>
  <si>
    <t>LAPOYNOR ISD</t>
  </si>
  <si>
    <t>107910</t>
  </si>
  <si>
    <t>MURCHISON ISD</t>
  </si>
  <si>
    <t>107908</t>
  </si>
  <si>
    <t>TRINIDAD ISD</t>
  </si>
  <si>
    <t>107907</t>
  </si>
  <si>
    <t>MALAKOFF ISD</t>
  </si>
  <si>
    <t>107906</t>
  </si>
  <si>
    <t>EUSTACE ISD</t>
  </si>
  <si>
    <t>107905</t>
  </si>
  <si>
    <t>CROSS ROADS ISD</t>
  </si>
  <si>
    <t>107904</t>
  </si>
  <si>
    <t>BROWNSBORO ISD</t>
  </si>
  <si>
    <t>107902</t>
  </si>
  <si>
    <t>ATHENS ISD</t>
  </si>
  <si>
    <t>107901</t>
  </si>
  <si>
    <t>CANADIAN ISD</t>
  </si>
  <si>
    <t>106901</t>
  </si>
  <si>
    <t>HAYS CISD</t>
  </si>
  <si>
    <t>105906</t>
  </si>
  <si>
    <t>WIMBERLEY ISD</t>
  </si>
  <si>
    <t>105905</t>
  </si>
  <si>
    <t>DRIPPING SPRINGS ISD</t>
  </si>
  <si>
    <t>105904</t>
  </si>
  <si>
    <t>SAN MARCOS CISD</t>
  </si>
  <si>
    <t>105902</t>
  </si>
  <si>
    <t>PAINT CREEK ISD</t>
  </si>
  <si>
    <t>104907</t>
  </si>
  <si>
    <t>RULE ISD</t>
  </si>
  <si>
    <t>104903</t>
  </si>
  <si>
    <t>HASKELL CISD</t>
  </si>
  <si>
    <t>104901</t>
  </si>
  <si>
    <t>HARTLEY ISD</t>
  </si>
  <si>
    <t>103902</t>
  </si>
  <si>
    <t>CHANNING ISD</t>
  </si>
  <si>
    <t>103901</t>
  </si>
  <si>
    <t>ELYSIAN FIELDS ISD</t>
  </si>
  <si>
    <t>102906</t>
  </si>
  <si>
    <t>HARLETON ISD</t>
  </si>
  <si>
    <t>102905</t>
  </si>
  <si>
    <t>HALLSVILLE ISD</t>
  </si>
  <si>
    <t>102904</t>
  </si>
  <si>
    <t>WASKOM ISD</t>
  </si>
  <si>
    <t>102903</t>
  </si>
  <si>
    <t>MARSHALL ISD</t>
  </si>
  <si>
    <t>102902</t>
  </si>
  <si>
    <t>KARNACK ISD</t>
  </si>
  <si>
    <t>102901</t>
  </si>
  <si>
    <t>HUFFMAN ISD</t>
  </si>
  <si>
    <t>101925</t>
  </si>
  <si>
    <t>SHELDON ISD</t>
  </si>
  <si>
    <t>101924</t>
  </si>
  <si>
    <t>TOMBALL ISD</t>
  </si>
  <si>
    <t>101921</t>
  </si>
  <si>
    <t>SPRING BRANCH ISD</t>
  </si>
  <si>
    <t>101920</t>
  </si>
  <si>
    <t>SPRING ISD</t>
  </si>
  <si>
    <t>101919</t>
  </si>
  <si>
    <t>PASADENA ISD</t>
  </si>
  <si>
    <t>101917</t>
  </si>
  <si>
    <t>LA PORTE ISD</t>
  </si>
  <si>
    <t>101916</t>
  </si>
  <si>
    <t>KLEIN ISD</t>
  </si>
  <si>
    <t>101915</t>
  </si>
  <si>
    <t>KATY ISD</t>
  </si>
  <si>
    <t>101914</t>
  </si>
  <si>
    <t>HUMBLE ISD</t>
  </si>
  <si>
    <t>101913</t>
  </si>
  <si>
    <t>HOUSTON ISD</t>
  </si>
  <si>
    <t>101912</t>
  </si>
  <si>
    <t>GOOSE CREEK CISD</t>
  </si>
  <si>
    <t>101911</t>
  </si>
  <si>
    <t>GALENA PARK ISD</t>
  </si>
  <si>
    <t>101910</t>
  </si>
  <si>
    <t>DEER PARK ISD</t>
  </si>
  <si>
    <t>101908</t>
  </si>
  <si>
    <t>CYPRESS-FAIRBANKS ISD</t>
  </si>
  <si>
    <t>101907</t>
  </si>
  <si>
    <t>CROSBY ISD</t>
  </si>
  <si>
    <t>101906</t>
  </si>
  <si>
    <t>CHANNELVIEW ISD</t>
  </si>
  <si>
    <t>101905</t>
  </si>
  <si>
    <t>ALIEF ISD</t>
  </si>
  <si>
    <t>101903</t>
  </si>
  <si>
    <t>ALDINE ISD</t>
  </si>
  <si>
    <t>101902</t>
  </si>
  <si>
    <t>WEST HARDIN COUNTY CISD</t>
  </si>
  <si>
    <t>100908</t>
  </si>
  <si>
    <t>LUMBERTON ISD</t>
  </si>
  <si>
    <t>100907</t>
  </si>
  <si>
    <t>HARDIN-JEFFERSON ISD</t>
  </si>
  <si>
    <t>100905</t>
  </si>
  <si>
    <t>SILSBEE ISD</t>
  </si>
  <si>
    <t>100904</t>
  </si>
  <si>
    <t>KOUNTZE ISD</t>
  </si>
  <si>
    <t>100903</t>
  </si>
  <si>
    <t>QUANAH ISD</t>
  </si>
  <si>
    <t>099903</t>
  </si>
  <si>
    <t>CHILLICOTHE ISD</t>
  </si>
  <si>
    <t>099902</t>
  </si>
  <si>
    <t>SPEARMAN ISD</t>
  </si>
  <si>
    <t>098904</t>
  </si>
  <si>
    <t>PRINGLE-MORSE CISD</t>
  </si>
  <si>
    <t>098903</t>
  </si>
  <si>
    <t>GRUVER ISD</t>
  </si>
  <si>
    <t>098901</t>
  </si>
  <si>
    <t>HICO ISD</t>
  </si>
  <si>
    <t>097903</t>
  </si>
  <si>
    <t>HAMILTON ISD</t>
  </si>
  <si>
    <t>097902</t>
  </si>
  <si>
    <t>TURKEY-QUITAQUE ISD</t>
  </si>
  <si>
    <t>096905</t>
  </si>
  <si>
    <t>MEMPHIS ISD</t>
  </si>
  <si>
    <t>096904</t>
  </si>
  <si>
    <t>PLAINVIEW ISD</t>
  </si>
  <si>
    <t>095905</t>
  </si>
  <si>
    <t>PETERSBURG ISD</t>
  </si>
  <si>
    <t>095904</t>
  </si>
  <si>
    <t>HALE CENTER ISD</t>
  </si>
  <si>
    <t>095903</t>
  </si>
  <si>
    <t>COTTON CENTER ISD</t>
  </si>
  <si>
    <t>095902</t>
  </si>
  <si>
    <t>ABERNATHY ISD</t>
  </si>
  <si>
    <t>095901</t>
  </si>
  <si>
    <t>MARION ISD</t>
  </si>
  <si>
    <t>094904</t>
  </si>
  <si>
    <t>NAVARRO ISD</t>
  </si>
  <si>
    <t>094903</t>
  </si>
  <si>
    <t>SCHERTZ-CIBOLO-U CITY ISD</t>
  </si>
  <si>
    <t>094902</t>
  </si>
  <si>
    <t>SEGUIN ISD</t>
  </si>
  <si>
    <t>094901</t>
  </si>
  <si>
    <t>RICHARDS ISD</t>
  </si>
  <si>
    <t>093905</t>
  </si>
  <si>
    <t>NAVASOTA ISD</t>
  </si>
  <si>
    <t>093904</t>
  </si>
  <si>
    <t>IOLA ISD</t>
  </si>
  <si>
    <t>093903</t>
  </si>
  <si>
    <t>ANDERSON-SHIRO CISD</t>
  </si>
  <si>
    <t>093901</t>
  </si>
  <si>
    <t>WHITE OAK ISD</t>
  </si>
  <si>
    <t>092908</t>
  </si>
  <si>
    <t>SPRING HILL ISD</t>
  </si>
  <si>
    <t>092907</t>
  </si>
  <si>
    <t>SABINE ISD</t>
  </si>
  <si>
    <t>092906</t>
  </si>
  <si>
    <t>PINE TREE ISD</t>
  </si>
  <si>
    <t>092904</t>
  </si>
  <si>
    <t>LONGVIEW ISD</t>
  </si>
  <si>
    <t>092903</t>
  </si>
  <si>
    <t>KILGORE ISD</t>
  </si>
  <si>
    <t>092902</t>
  </si>
  <si>
    <t>GLADEWATER ISD</t>
  </si>
  <si>
    <t>092901</t>
  </si>
  <si>
    <t>TOM BEAN ISD</t>
  </si>
  <si>
    <t>091918</t>
  </si>
  <si>
    <t>GUNTER ISD</t>
  </si>
  <si>
    <t>091917</t>
  </si>
  <si>
    <t>S AND S CISD</t>
  </si>
  <si>
    <t>091914</t>
  </si>
  <si>
    <t>POTTSBORO ISD</t>
  </si>
  <si>
    <t>091913</t>
  </si>
  <si>
    <t>WHITEWRIGHT ISD</t>
  </si>
  <si>
    <t>091910</t>
  </si>
  <si>
    <t>WHITESBORO ISD</t>
  </si>
  <si>
    <t>091909</t>
  </si>
  <si>
    <t>VAN ALSTYNE ISD</t>
  </si>
  <si>
    <t>091908</t>
  </si>
  <si>
    <t>TIOGA ISD</t>
  </si>
  <si>
    <t>091907</t>
  </si>
  <si>
    <t>SHERMAN ISD</t>
  </si>
  <si>
    <t>091906</t>
  </si>
  <si>
    <t>HOWE ISD</t>
  </si>
  <si>
    <t>091905</t>
  </si>
  <si>
    <t>DENISON ISD</t>
  </si>
  <si>
    <t>091903</t>
  </si>
  <si>
    <t>COLLINSVILLE ISD</t>
  </si>
  <si>
    <t>091902</t>
  </si>
  <si>
    <t>BELLS ISD</t>
  </si>
  <si>
    <t>091901</t>
  </si>
  <si>
    <t>GRANDVIEW-HOPKINS ISD</t>
  </si>
  <si>
    <t>090905</t>
  </si>
  <si>
    <t>PAMPA ISD</t>
  </si>
  <si>
    <t>090904</t>
  </si>
  <si>
    <t>MCLEAN ISD</t>
  </si>
  <si>
    <t>090903</t>
  </si>
  <si>
    <t>LEFORS ISD</t>
  </si>
  <si>
    <t>090902</t>
  </si>
  <si>
    <t>WAELDER ISD</t>
  </si>
  <si>
    <t>089905</t>
  </si>
  <si>
    <t>NIXON-SMILEY CISD</t>
  </si>
  <si>
    <t>089903</t>
  </si>
  <si>
    <t>GONZALES ISD</t>
  </si>
  <si>
    <t>089901</t>
  </si>
  <si>
    <t>GOLIAD ISD</t>
  </si>
  <si>
    <t>088902</t>
  </si>
  <si>
    <t>GLASSCOCK COUNTY ISD</t>
  </si>
  <si>
    <t>087901</t>
  </si>
  <si>
    <t>HARPER ISD</t>
  </si>
  <si>
    <t>086902</t>
  </si>
  <si>
    <t>FREDERICKSBURG ISD</t>
  </si>
  <si>
    <t>086901</t>
  </si>
  <si>
    <t>DOSS CONSOLIDATED CSD</t>
  </si>
  <si>
    <t>086024</t>
  </si>
  <si>
    <t>SOUTHLAND ISD</t>
  </si>
  <si>
    <t>085903</t>
  </si>
  <si>
    <t>POST ISD</t>
  </si>
  <si>
    <t>085902</t>
  </si>
  <si>
    <t>FRIENDSWOOD ISD</t>
  </si>
  <si>
    <t>084911</t>
  </si>
  <si>
    <t>CLEAR CREEK ISD</t>
  </si>
  <si>
    <t>084910</t>
  </si>
  <si>
    <t>SANTA FE ISD</t>
  </si>
  <si>
    <t>084909</t>
  </si>
  <si>
    <t>HITCHCOCK ISD</t>
  </si>
  <si>
    <t>084908</t>
  </si>
  <si>
    <t>TEXAS CITY ISD</t>
  </si>
  <si>
    <t>084906</t>
  </si>
  <si>
    <t>HIGH ISLAND ISD</t>
  </si>
  <si>
    <t>084903</t>
  </si>
  <si>
    <t>GALVESTON ISD</t>
  </si>
  <si>
    <t>084902</t>
  </si>
  <si>
    <t>DICKINSON ISD</t>
  </si>
  <si>
    <t>084901</t>
  </si>
  <si>
    <t>SEMINOLE ISD</t>
  </si>
  <si>
    <t>083903</t>
  </si>
  <si>
    <t>LOOP ISD</t>
  </si>
  <si>
    <t>083902</t>
  </si>
  <si>
    <t>SEAGRAVES ISD</t>
  </si>
  <si>
    <t>083901</t>
  </si>
  <si>
    <t>PEARSALL ISD</t>
  </si>
  <si>
    <t>082903</t>
  </si>
  <si>
    <t>DILLEY ISD</t>
  </si>
  <si>
    <t>082902</t>
  </si>
  <si>
    <t>DEW ISD</t>
  </si>
  <si>
    <t>081906</t>
  </si>
  <si>
    <t>WORTHAM ISD</t>
  </si>
  <si>
    <t>081905</t>
  </si>
  <si>
    <t>TEAGUE ISD</t>
  </si>
  <si>
    <t>081904</t>
  </si>
  <si>
    <t>FAIRFIELD ISD</t>
  </si>
  <si>
    <t>081902</t>
  </si>
  <si>
    <t>MOUNT VERNON ISD</t>
  </si>
  <si>
    <t>080901</t>
  </si>
  <si>
    <t>STAFFORD MSD</t>
  </si>
  <si>
    <t>079910</t>
  </si>
  <si>
    <t>FORT BEND ISD</t>
  </si>
  <si>
    <t>079907</t>
  </si>
  <si>
    <t>NEEDVILLE ISD</t>
  </si>
  <si>
    <t>079906</t>
  </si>
  <si>
    <t>LAMAR CISD</t>
  </si>
  <si>
    <t>079901</t>
  </si>
  <si>
    <t>CROWELL ISD</t>
  </si>
  <si>
    <t>078901</t>
  </si>
  <si>
    <t>LOCKNEY ISD</t>
  </si>
  <si>
    <t>077902</t>
  </si>
  <si>
    <t>FLOYDADA ISD</t>
  </si>
  <si>
    <t>077901</t>
  </si>
  <si>
    <t>ROTAN ISD</t>
  </si>
  <si>
    <t>076904</t>
  </si>
  <si>
    <t>ROBY CISD</t>
  </si>
  <si>
    <t>076903</t>
  </si>
  <si>
    <t>ROUND TOP-CARMINE ISD</t>
  </si>
  <si>
    <t>075908</t>
  </si>
  <si>
    <t>FAYETTEVILLE ISD</t>
  </si>
  <si>
    <t>075906</t>
  </si>
  <si>
    <t>SCHULENBURG ISD</t>
  </si>
  <si>
    <t>075903</t>
  </si>
  <si>
    <t>LA GRANGE ISD</t>
  </si>
  <si>
    <t>075902</t>
  </si>
  <si>
    <t>FLATONIA ISD</t>
  </si>
  <si>
    <t>075901</t>
  </si>
  <si>
    <t>SAM RAYBURN ISD</t>
  </si>
  <si>
    <t>074917</t>
  </si>
  <si>
    <t>TRENTON ISD</t>
  </si>
  <si>
    <t>074912</t>
  </si>
  <si>
    <t>SAVOY ISD</t>
  </si>
  <si>
    <t>074911</t>
  </si>
  <si>
    <t>LEONARD ISD</t>
  </si>
  <si>
    <t>074909</t>
  </si>
  <si>
    <t>HONEY GROVE ISD</t>
  </si>
  <si>
    <t>074907</t>
  </si>
  <si>
    <t>ECTOR ISD</t>
  </si>
  <si>
    <t>074905</t>
  </si>
  <si>
    <t>DODD CITY ISD</t>
  </si>
  <si>
    <t>074904</t>
  </si>
  <si>
    <t>BONHAM ISD</t>
  </si>
  <si>
    <t>074903</t>
  </si>
  <si>
    <t>ROSEBUD-LOTT ISD</t>
  </si>
  <si>
    <t>073905</t>
  </si>
  <si>
    <t>WESTPHALIA ISD</t>
  </si>
  <si>
    <t>073904</t>
  </si>
  <si>
    <t>MARLIN ISD</t>
  </si>
  <si>
    <t>073903</t>
  </si>
  <si>
    <t>CHILTON ISD</t>
  </si>
  <si>
    <t>073901</t>
  </si>
  <si>
    <t>MORGAN MILL ISD</t>
  </si>
  <si>
    <t>072910</t>
  </si>
  <si>
    <t>LINGLEVILLE ISD</t>
  </si>
  <si>
    <t>072909</t>
  </si>
  <si>
    <t>HUCKABAY ISD</t>
  </si>
  <si>
    <t>072908</t>
  </si>
  <si>
    <t>BLUFF DALE ISD</t>
  </si>
  <si>
    <t>072904</t>
  </si>
  <si>
    <t>STEPHENVILLE ISD</t>
  </si>
  <si>
    <t>072903</t>
  </si>
  <si>
    <t>DUBLIN ISD</t>
  </si>
  <si>
    <t>072902</t>
  </si>
  <si>
    <t>THREE WAY ISD</t>
  </si>
  <si>
    <t>072901</t>
  </si>
  <si>
    <t>SOCORRO ISD</t>
  </si>
  <si>
    <t>071909</t>
  </si>
  <si>
    <t>TORNILLO ISD</t>
  </si>
  <si>
    <t>071908</t>
  </si>
  <si>
    <t>CANUTILLO ISD</t>
  </si>
  <si>
    <t>071907</t>
  </si>
  <si>
    <t>ANTHONY ISD</t>
  </si>
  <si>
    <t>071906</t>
  </si>
  <si>
    <t>YSLETA ISD</t>
  </si>
  <si>
    <t>071905</t>
  </si>
  <si>
    <t>SAN ELIZARIO ISD</t>
  </si>
  <si>
    <t>071904</t>
  </si>
  <si>
    <t>FABENS ISD</t>
  </si>
  <si>
    <t>071903</t>
  </si>
  <si>
    <t>EL PASO ISD</t>
  </si>
  <si>
    <t>071902</t>
  </si>
  <si>
    <t>CLINT ISD</t>
  </si>
  <si>
    <t>071901</t>
  </si>
  <si>
    <t>MAYPEARL ISD</t>
  </si>
  <si>
    <t>070915</t>
  </si>
  <si>
    <t>WAXAHACHIE ISD</t>
  </si>
  <si>
    <t>070912</t>
  </si>
  <si>
    <t>RED OAK ISD</t>
  </si>
  <si>
    <t>070911</t>
  </si>
  <si>
    <t>PALMER ISD</t>
  </si>
  <si>
    <t>070910</t>
  </si>
  <si>
    <t>MILFORD ISD</t>
  </si>
  <si>
    <t>070909</t>
  </si>
  <si>
    <t>MIDLOTHIAN ISD</t>
  </si>
  <si>
    <t>070908</t>
  </si>
  <si>
    <t>ITALY ISD</t>
  </si>
  <si>
    <t>070907</t>
  </si>
  <si>
    <t>FERRIS ISD</t>
  </si>
  <si>
    <t>070905</t>
  </si>
  <si>
    <t>ENNIS ISD</t>
  </si>
  <si>
    <t>070903</t>
  </si>
  <si>
    <t>AVALON ISD</t>
  </si>
  <si>
    <t>070901</t>
  </si>
  <si>
    <t>NUECES CANYON CISD</t>
  </si>
  <si>
    <t>069902</t>
  </si>
  <si>
    <t>ROCKSPRINGS ISD</t>
  </si>
  <si>
    <t>069901</t>
  </si>
  <si>
    <t>ECTOR COUNTY ISD</t>
  </si>
  <si>
    <t>068901</t>
  </si>
  <si>
    <t>RISING STAR ISD</t>
  </si>
  <si>
    <t>067908</t>
  </si>
  <si>
    <t>RANGER ISD</t>
  </si>
  <si>
    <t>067907</t>
  </si>
  <si>
    <t>GORMAN ISD</t>
  </si>
  <si>
    <t>067904</t>
  </si>
  <si>
    <t>EASTLAND ISD</t>
  </si>
  <si>
    <t>067903</t>
  </si>
  <si>
    <t>CISCO ISD</t>
  </si>
  <si>
    <t>067902</t>
  </si>
  <si>
    <t>FREER ISD</t>
  </si>
  <si>
    <t>066903</t>
  </si>
  <si>
    <t>SAN DIEGO ISD</t>
  </si>
  <si>
    <t>066902</t>
  </si>
  <si>
    <t>BENAVIDES ISD</t>
  </si>
  <si>
    <t>066901</t>
  </si>
  <si>
    <t>RAMIREZ CSD</t>
  </si>
  <si>
    <t>066005</t>
  </si>
  <si>
    <t>HEDLEY ISD</t>
  </si>
  <si>
    <t>065902</t>
  </si>
  <si>
    <t>CLARENDON ISD</t>
  </si>
  <si>
    <t>065901</t>
  </si>
  <si>
    <t>CARRIZO SPRINGS CISD</t>
  </si>
  <si>
    <t>064903</t>
  </si>
  <si>
    <t>PATTON SPRINGS ISD</t>
  </si>
  <si>
    <t>063906</t>
  </si>
  <si>
    <t>SPUR ISD</t>
  </si>
  <si>
    <t>063903</t>
  </si>
  <si>
    <t>MEYERSVILLE ISD</t>
  </si>
  <si>
    <t>062906</t>
  </si>
  <si>
    <t>WESTHOFF ISD</t>
  </si>
  <si>
    <t>062905</t>
  </si>
  <si>
    <t>YORKTOWN ISD</t>
  </si>
  <si>
    <t>062904</t>
  </si>
  <si>
    <t>YOAKUM ISD</t>
  </si>
  <si>
    <t>062903</t>
  </si>
  <si>
    <t>NORDHEIM ISD</t>
  </si>
  <si>
    <t>062902</t>
  </si>
  <si>
    <t>CUERO ISD</t>
  </si>
  <si>
    <t>062901</t>
  </si>
  <si>
    <t>LITTLE ELM ISD</t>
  </si>
  <si>
    <t>061914</t>
  </si>
  <si>
    <t>LAKE DALLAS ISD</t>
  </si>
  <si>
    <t>061912</t>
  </si>
  <si>
    <t>NORTHWEST ISD</t>
  </si>
  <si>
    <t>061911</t>
  </si>
  <si>
    <t>ARGYLE ISD</t>
  </si>
  <si>
    <t>061910</t>
  </si>
  <si>
    <t>SANGER ISD</t>
  </si>
  <si>
    <t>061908</t>
  </si>
  <si>
    <t>AUBREY ISD</t>
  </si>
  <si>
    <t>061907</t>
  </si>
  <si>
    <t>PONDER ISD</t>
  </si>
  <si>
    <t>061906</t>
  </si>
  <si>
    <t>KRUM ISD</t>
  </si>
  <si>
    <t>061905</t>
  </si>
  <si>
    <t>PILOT POINT ISD</t>
  </si>
  <si>
    <t>061903</t>
  </si>
  <si>
    <t>LEWISVILLE ISD</t>
  </si>
  <si>
    <t>061902</t>
  </si>
  <si>
    <t>DENTON ISD</t>
  </si>
  <si>
    <t>061901</t>
  </si>
  <si>
    <t>FANNINDEL ISD</t>
  </si>
  <si>
    <t>060914</t>
  </si>
  <si>
    <t>COOPER ISD</t>
  </si>
  <si>
    <t>060902</t>
  </si>
  <si>
    <t>WALCOTT ISD</t>
  </si>
  <si>
    <t>059902</t>
  </si>
  <si>
    <t>HEREFORD ISD</t>
  </si>
  <si>
    <t>059901</t>
  </si>
  <si>
    <t>SANDS CISD</t>
  </si>
  <si>
    <t>058909</t>
  </si>
  <si>
    <t>LAMESA ISD</t>
  </si>
  <si>
    <t>058906</t>
  </si>
  <si>
    <t>KLONDIKE ISD</t>
  </si>
  <si>
    <t>058905</t>
  </si>
  <si>
    <t>058902</t>
  </si>
  <si>
    <t>COPPELL ISD</t>
  </si>
  <si>
    <t>057922</t>
  </si>
  <si>
    <t>SUNNYVALE ISD</t>
  </si>
  <si>
    <t>057919</t>
  </si>
  <si>
    <t>RICHARDSON ISD</t>
  </si>
  <si>
    <t>057916</t>
  </si>
  <si>
    <t>MESQUITE ISD</t>
  </si>
  <si>
    <t>057914</t>
  </si>
  <si>
    <t>LANCASTER ISD</t>
  </si>
  <si>
    <t>057913</t>
  </si>
  <si>
    <t>IRVING ISD</t>
  </si>
  <si>
    <t>057912</t>
  </si>
  <si>
    <t>057911</t>
  </si>
  <si>
    <t>GRAND PRAIRIE ISD</t>
  </si>
  <si>
    <t>057910</t>
  </si>
  <si>
    <t>GARLAND ISD</t>
  </si>
  <si>
    <t>057909</t>
  </si>
  <si>
    <t>DUNCANVILLE ISD</t>
  </si>
  <si>
    <t>057907</t>
  </si>
  <si>
    <t>DESOTO ISD</t>
  </si>
  <si>
    <t>057906</t>
  </si>
  <si>
    <t>DALLAS ISD</t>
  </si>
  <si>
    <t>057905</t>
  </si>
  <si>
    <t>CEDAR HILL ISD</t>
  </si>
  <si>
    <t>057904</t>
  </si>
  <si>
    <t>CARROLLTON-FARMERS BRANCH ISD</t>
  </si>
  <si>
    <t>057903</t>
  </si>
  <si>
    <t>TEXLINE ISD</t>
  </si>
  <si>
    <t>056902</t>
  </si>
  <si>
    <t>DALHART ISD</t>
  </si>
  <si>
    <t>056901</t>
  </si>
  <si>
    <t>CULBERSON COUNTY-ALLAMOORE ISD</t>
  </si>
  <si>
    <t>055901</t>
  </si>
  <si>
    <t>RALLS ISD</t>
  </si>
  <si>
    <t>054903</t>
  </si>
  <si>
    <t>LORENZO ISD</t>
  </si>
  <si>
    <t>054902</t>
  </si>
  <si>
    <t>CROSBYTON CISD</t>
  </si>
  <si>
    <t>054901</t>
  </si>
  <si>
    <t>CROCKETT COUNTY CONSOLIDATED CSD</t>
  </si>
  <si>
    <t>053001</t>
  </si>
  <si>
    <t>CRANE ISD</t>
  </si>
  <si>
    <t>052901</t>
  </si>
  <si>
    <t>PADUCAH ISD</t>
  </si>
  <si>
    <t>051901</t>
  </si>
  <si>
    <t>COPPERAS COVE ISD</t>
  </si>
  <si>
    <t>050910</t>
  </si>
  <si>
    <t>JONESBORO ISD</t>
  </si>
  <si>
    <t>050909</t>
  </si>
  <si>
    <t>OGLESBY ISD</t>
  </si>
  <si>
    <t>050904</t>
  </si>
  <si>
    <t>GATESVILLE ISD</t>
  </si>
  <si>
    <t>050902</t>
  </si>
  <si>
    <t>EVANT ISD</t>
  </si>
  <si>
    <t>050901</t>
  </si>
  <si>
    <t>SIVELLS BEND ISD</t>
  </si>
  <si>
    <t>049909</t>
  </si>
  <si>
    <t>WALNUT BEND ISD</t>
  </si>
  <si>
    <t>049908</t>
  </si>
  <si>
    <t>LINDSAY ISD</t>
  </si>
  <si>
    <t>049907</t>
  </si>
  <si>
    <t>ERA ISD</t>
  </si>
  <si>
    <t>049906</t>
  </si>
  <si>
    <t>CALLISBURG ISD</t>
  </si>
  <si>
    <t>049905</t>
  </si>
  <si>
    <t>049903</t>
  </si>
  <si>
    <t>MUENSTER ISD</t>
  </si>
  <si>
    <t>049902</t>
  </si>
  <si>
    <t>GAINESVILLE ISD</t>
  </si>
  <si>
    <t>049901</t>
  </si>
  <si>
    <t>PAINT ROCK ISD</t>
  </si>
  <si>
    <t>048903</t>
  </si>
  <si>
    <t>EDEN CISD</t>
  </si>
  <si>
    <t>048901</t>
  </si>
  <si>
    <t>SIDNEY ISD</t>
  </si>
  <si>
    <t>047905</t>
  </si>
  <si>
    <t>GUSTINE ISD</t>
  </si>
  <si>
    <t>047903</t>
  </si>
  <si>
    <t>DE LEON ISD</t>
  </si>
  <si>
    <t>047902</t>
  </si>
  <si>
    <t>COMANCHE ISD</t>
  </si>
  <si>
    <t>047901</t>
  </si>
  <si>
    <t>COMAL ISD</t>
  </si>
  <si>
    <t>046902</t>
  </si>
  <si>
    <t>NEW BRAUNFELS ISD</t>
  </si>
  <si>
    <t>046901</t>
  </si>
  <si>
    <t>WEIMAR ISD</t>
  </si>
  <si>
    <t>045905</t>
  </si>
  <si>
    <t>RICE CISD</t>
  </si>
  <si>
    <t>045903</t>
  </si>
  <si>
    <t>COLUMBUS ISD</t>
  </si>
  <si>
    <t>045902</t>
  </si>
  <si>
    <t>WELLINGTON ISD</t>
  </si>
  <si>
    <t>044902</t>
  </si>
  <si>
    <t>LOVEJOY ISD</t>
  </si>
  <si>
    <t>043919</t>
  </si>
  <si>
    <t>COMMUNITY ISD</t>
  </si>
  <si>
    <t>043918</t>
  </si>
  <si>
    <t>BLUE RIDGE ISD</t>
  </si>
  <si>
    <t>043917</t>
  </si>
  <si>
    <t>043914</t>
  </si>
  <si>
    <t>PROSPER ISD</t>
  </si>
  <si>
    <t>043912</t>
  </si>
  <si>
    <t>PRINCETON ISD</t>
  </si>
  <si>
    <t>043911</t>
  </si>
  <si>
    <t>PLANO ISD</t>
  </si>
  <si>
    <t>043910</t>
  </si>
  <si>
    <t>MELISSA ISD</t>
  </si>
  <si>
    <t>043908</t>
  </si>
  <si>
    <t>MCKINNEY ISD</t>
  </si>
  <si>
    <t>043907</t>
  </si>
  <si>
    <t>FRISCO ISD</t>
  </si>
  <si>
    <t>043905</t>
  </si>
  <si>
    <t>FARMERSVILLE ISD</t>
  </si>
  <si>
    <t>043904</t>
  </si>
  <si>
    <t>CELINA ISD</t>
  </si>
  <si>
    <t>043903</t>
  </si>
  <si>
    <t>ANNA ISD</t>
  </si>
  <si>
    <t>043902</t>
  </si>
  <si>
    <t>ALLEN ISD</t>
  </si>
  <si>
    <t>043901</t>
  </si>
  <si>
    <t>PANTHER CREEK CISD</t>
  </si>
  <si>
    <t>042905</t>
  </si>
  <si>
    <t>SANTA ANNA ISD</t>
  </si>
  <si>
    <t>042903</t>
  </si>
  <si>
    <t>COLEMAN ISD</t>
  </si>
  <si>
    <t>042901</t>
  </si>
  <si>
    <t>ROBERT LEE ISD</t>
  </si>
  <si>
    <t>041902</t>
  </si>
  <si>
    <t>BRONTE ISD</t>
  </si>
  <si>
    <t>041901</t>
  </si>
  <si>
    <t>WHITEFACE CISD</t>
  </si>
  <si>
    <t>040902</t>
  </si>
  <si>
    <t>MORTON ISD</t>
  </si>
  <si>
    <t>040901</t>
  </si>
  <si>
    <t>039905</t>
  </si>
  <si>
    <t>BELLEVUE ISD</t>
  </si>
  <si>
    <t>039904</t>
  </si>
  <si>
    <t>PETROLIA CISD</t>
  </si>
  <si>
    <t>039903</t>
  </si>
  <si>
    <t>HENRIETTA ISD</t>
  </si>
  <si>
    <t>039902</t>
  </si>
  <si>
    <t>CHILDRESS ISD</t>
  </si>
  <si>
    <t>038901</t>
  </si>
  <si>
    <t>WELLS ISD</t>
  </si>
  <si>
    <t>037909</t>
  </si>
  <si>
    <t>NEW SUMMERFIELD ISD</t>
  </si>
  <si>
    <t>037908</t>
  </si>
  <si>
    <t>RUSK ISD</t>
  </si>
  <si>
    <t>037907</t>
  </si>
  <si>
    <t>JACKSONVILLE ISD</t>
  </si>
  <si>
    <t>037904</t>
  </si>
  <si>
    <t>ALTO ISD</t>
  </si>
  <si>
    <t>037901</t>
  </si>
  <si>
    <t>EAST CHAMBERS ISD</t>
  </si>
  <si>
    <t>036903</t>
  </si>
  <si>
    <t>BARBERS HILL ISD</t>
  </si>
  <si>
    <t>036902</t>
  </si>
  <si>
    <t>ANAHUAC ISD</t>
  </si>
  <si>
    <t>036901</t>
  </si>
  <si>
    <t>NAZARETH ISD</t>
  </si>
  <si>
    <t>035903</t>
  </si>
  <si>
    <t>HART ISD</t>
  </si>
  <si>
    <t>035902</t>
  </si>
  <si>
    <t>DIMMITT ISD</t>
  </si>
  <si>
    <t>035901</t>
  </si>
  <si>
    <t>BLOOMBURG ISD</t>
  </si>
  <si>
    <t>034909</t>
  </si>
  <si>
    <t>QUEEN CITY ISD</t>
  </si>
  <si>
    <t>034907</t>
  </si>
  <si>
    <t>MCLEOD ISD</t>
  </si>
  <si>
    <t>034906</t>
  </si>
  <si>
    <t>LINDEN-KILDARE CISD</t>
  </si>
  <si>
    <t>034905</t>
  </si>
  <si>
    <t>HUGHES SPRINGS ISD</t>
  </si>
  <si>
    <t>034903</t>
  </si>
  <si>
    <t>AVINGER ISD</t>
  </si>
  <si>
    <t>034902</t>
  </si>
  <si>
    <t>ATLANTA ISD</t>
  </si>
  <si>
    <t>034901</t>
  </si>
  <si>
    <t>WHITE DEER ISD</t>
  </si>
  <si>
    <t>033904</t>
  </si>
  <si>
    <t>PANHANDLE ISD</t>
  </si>
  <si>
    <t>033902</t>
  </si>
  <si>
    <t>GROOM ISD</t>
  </si>
  <si>
    <t>033901</t>
  </si>
  <si>
    <t>PITTSBURG ISD</t>
  </si>
  <si>
    <t>032902</t>
  </si>
  <si>
    <t>SOUTH TEXAS ISD</t>
  </si>
  <si>
    <t>031916</t>
  </si>
  <si>
    <t>SANTA ROSA ISD</t>
  </si>
  <si>
    <t>031914</t>
  </si>
  <si>
    <t>SANTA MARIA ISD</t>
  </si>
  <si>
    <t>031913</t>
  </si>
  <si>
    <t>SAN BENITO CISD</t>
  </si>
  <si>
    <t>031912</t>
  </si>
  <si>
    <t>RIO HONDO ISD</t>
  </si>
  <si>
    <t>031911</t>
  </si>
  <si>
    <t>POINT ISABEL ISD</t>
  </si>
  <si>
    <t>031909</t>
  </si>
  <si>
    <t>LOS FRESNOS CISD</t>
  </si>
  <si>
    <t>031906</t>
  </si>
  <si>
    <t>LA FERIA ISD</t>
  </si>
  <si>
    <t>031905</t>
  </si>
  <si>
    <t>HARLINGEN CISD</t>
  </si>
  <si>
    <t>031903</t>
  </si>
  <si>
    <t>BROWNSVILLE ISD</t>
  </si>
  <si>
    <t>031901</t>
  </si>
  <si>
    <t>EULA ISD</t>
  </si>
  <si>
    <t>030906</t>
  </si>
  <si>
    <t>BAIRD ISD</t>
  </si>
  <si>
    <t>030903</t>
  </si>
  <si>
    <t>CLYDE CISD</t>
  </si>
  <si>
    <t>030902</t>
  </si>
  <si>
    <t>CROSS PLAINS ISD</t>
  </si>
  <si>
    <t>030901</t>
  </si>
  <si>
    <t>CALHOUN COUNTY ISD</t>
  </si>
  <si>
    <t>029901</t>
  </si>
  <si>
    <t>PRAIRIE LEA ISD</t>
  </si>
  <si>
    <t>028906</t>
  </si>
  <si>
    <t>LULING ISD</t>
  </si>
  <si>
    <t>028903</t>
  </si>
  <si>
    <t>LOCKHART ISD</t>
  </si>
  <si>
    <t>028902</t>
  </si>
  <si>
    <t>MARBLE FALLS ISD</t>
  </si>
  <si>
    <t>027904</t>
  </si>
  <si>
    <t>BURNET CISD</t>
  </si>
  <si>
    <t>027903</t>
  </si>
  <si>
    <t>SNOOK ISD</t>
  </si>
  <si>
    <t>026903</t>
  </si>
  <si>
    <t>SOMERVILLE ISD</t>
  </si>
  <si>
    <t>026902</t>
  </si>
  <si>
    <t>CALDWELL ISD</t>
  </si>
  <si>
    <t>026901</t>
  </si>
  <si>
    <t>EARLY ISD</t>
  </si>
  <si>
    <t>025909</t>
  </si>
  <si>
    <t>BROOKESMITH ISD</t>
  </si>
  <si>
    <t>025908</t>
  </si>
  <si>
    <t>ZEPHYR ISD</t>
  </si>
  <si>
    <t>025906</t>
  </si>
  <si>
    <t>MAY ISD</t>
  </si>
  <si>
    <t>025905</t>
  </si>
  <si>
    <t>BLANKET ISD</t>
  </si>
  <si>
    <t>025904</t>
  </si>
  <si>
    <t>BROWNWOOD ISD</t>
  </si>
  <si>
    <t>025902</t>
  </si>
  <si>
    <t>BANGS ISD</t>
  </si>
  <si>
    <t>025901</t>
  </si>
  <si>
    <t>BROOKS COUNTY ISD</t>
  </si>
  <si>
    <t>024901</t>
  </si>
  <si>
    <t>SILVERTON ISD</t>
  </si>
  <si>
    <t>023902</t>
  </si>
  <si>
    <t>SAN VICENTE ISD</t>
  </si>
  <si>
    <t>022903</t>
  </si>
  <si>
    <t>MARATHON ISD</t>
  </si>
  <si>
    <t>022902</t>
  </si>
  <si>
    <t>ALPINE ISD</t>
  </si>
  <si>
    <t>022901</t>
  </si>
  <si>
    <t>TERLINGUA CSD</t>
  </si>
  <si>
    <t>022004</t>
  </si>
  <si>
    <t>BRYAN ISD</t>
  </si>
  <si>
    <t>021902</t>
  </si>
  <si>
    <t>COLLEGE STATION ISD</t>
  </si>
  <si>
    <t>021901</t>
  </si>
  <si>
    <t>DAMON ISD</t>
  </si>
  <si>
    <t>020910</t>
  </si>
  <si>
    <t>PEARLAND ISD</t>
  </si>
  <si>
    <t>020908</t>
  </si>
  <si>
    <t>COLUMBIA-BRAZORIA ISD</t>
  </si>
  <si>
    <t>020907</t>
  </si>
  <si>
    <t>SWEENY ISD</t>
  </si>
  <si>
    <t>020906</t>
  </si>
  <si>
    <t>BRAZOSPORT ISD</t>
  </si>
  <si>
    <t>020905</t>
  </si>
  <si>
    <t>DANBURY ISD</t>
  </si>
  <si>
    <t>020904</t>
  </si>
  <si>
    <t>ANGLETON ISD</t>
  </si>
  <si>
    <t>020902</t>
  </si>
  <si>
    <t>ALVIN ISD</t>
  </si>
  <si>
    <t>020901</t>
  </si>
  <si>
    <t>LEARY ISD</t>
  </si>
  <si>
    <t>019914</t>
  </si>
  <si>
    <t>019913</t>
  </si>
  <si>
    <t>PLEASANT GROVE ISD</t>
  </si>
  <si>
    <t>019912</t>
  </si>
  <si>
    <t>RED LICK ISD</t>
  </si>
  <si>
    <t>019911</t>
  </si>
  <si>
    <t>MALTA ISD</t>
  </si>
  <si>
    <t>019910</t>
  </si>
  <si>
    <t>SIMMS ISD</t>
  </si>
  <si>
    <t>019909</t>
  </si>
  <si>
    <t>LIBERTY-EYLAU ISD</t>
  </si>
  <si>
    <t>019908</t>
  </si>
  <si>
    <t>TEXARKANA ISD</t>
  </si>
  <si>
    <t>019907</t>
  </si>
  <si>
    <t>REDWATER ISD</t>
  </si>
  <si>
    <t>019906</t>
  </si>
  <si>
    <t>NEW BOSTON ISD</t>
  </si>
  <si>
    <t>019905</t>
  </si>
  <si>
    <t>MAUD ISD</t>
  </si>
  <si>
    <t>019903</t>
  </si>
  <si>
    <t>HOOKS ISD</t>
  </si>
  <si>
    <t>019902</t>
  </si>
  <si>
    <t>DEKALB ISD</t>
  </si>
  <si>
    <t>019901</t>
  </si>
  <si>
    <t>CRANFILLS GAP ISD</t>
  </si>
  <si>
    <t>018908</t>
  </si>
  <si>
    <t>KOPPERL ISD</t>
  </si>
  <si>
    <t>018907</t>
  </si>
  <si>
    <t>IREDELL ISD</t>
  </si>
  <si>
    <t>018906</t>
  </si>
  <si>
    <t>WALNUT SPRINGS ISD</t>
  </si>
  <si>
    <t>018905</t>
  </si>
  <si>
    <t>VALLEY MILLS ISD</t>
  </si>
  <si>
    <t>018904</t>
  </si>
  <si>
    <t>MORGAN ISD</t>
  </si>
  <si>
    <t>018903</t>
  </si>
  <si>
    <t>MERIDIAN ISD</t>
  </si>
  <si>
    <t>018902</t>
  </si>
  <si>
    <t>CLIFTON ISD</t>
  </si>
  <si>
    <t>018901</t>
  </si>
  <si>
    <t>BORDEN COUNTY ISD</t>
  </si>
  <si>
    <t>017901</t>
  </si>
  <si>
    <t>BLANCO ISD</t>
  </si>
  <si>
    <t>016902</t>
  </si>
  <si>
    <t>JOHNSON CITY ISD</t>
  </si>
  <si>
    <t>016901</t>
  </si>
  <si>
    <t>SOUTHSIDE ISD</t>
  </si>
  <si>
    <t>015917</t>
  </si>
  <si>
    <t>JUDSON ISD</t>
  </si>
  <si>
    <t>015916</t>
  </si>
  <si>
    <t>015915</t>
  </si>
  <si>
    <t>SOUTHWEST ISD</t>
  </si>
  <si>
    <t>015912</t>
  </si>
  <si>
    <t>EAST CENTRAL ISD</t>
  </si>
  <si>
    <t>015911</t>
  </si>
  <si>
    <t>NORTH EAST ISD</t>
  </si>
  <si>
    <t>015910</t>
  </si>
  <si>
    <t>SOMERSET ISD</t>
  </si>
  <si>
    <t>015909</t>
  </si>
  <si>
    <t>SOUTH SAN ANTONIO ISD</t>
  </si>
  <si>
    <t>015908</t>
  </si>
  <si>
    <t>SAN ANTONIO ISD</t>
  </si>
  <si>
    <t>015907</t>
  </si>
  <si>
    <t>015905</t>
  </si>
  <si>
    <t>HARLANDALE ISD</t>
  </si>
  <si>
    <t>015904</t>
  </si>
  <si>
    <t>ALAMO HEIGHTS ISD</t>
  </si>
  <si>
    <t>015901</t>
  </si>
  <si>
    <t>ORANGE GROVE ISD</t>
  </si>
  <si>
    <t>125903</t>
  </si>
  <si>
    <t>PY1_MO_RATE_ADOPT</t>
  </si>
  <si>
    <t>DISTRICT_NAME</t>
  </si>
  <si>
    <t>DISTRICT_ID</t>
  </si>
  <si>
    <t>These numbers are illustrative only and do not constitute a legal opinion of the TEA, Districts should in all cases consult with their tax attorney before adopting a tax rate</t>
  </si>
  <si>
    <t>Greater of state or district value growth</t>
  </si>
  <si>
    <t>Voter Approval (Rollback) tax rate for 2020</t>
  </si>
  <si>
    <t>(B) (i) Districts 2019 enrichment Tax rate</t>
  </si>
  <si>
    <t>Voter Approval tax Rate with unanimous Board Approval to seek 5th Golden penny</t>
  </si>
  <si>
    <t>(B) (ii) 4 cents (without unanimous board approval)</t>
  </si>
  <si>
    <t>Voter Approval tax Rate without unanimous Board Approval to seek 5th Golden penny</t>
  </si>
  <si>
    <t>Gold Pennies</t>
  </si>
  <si>
    <t>Copper pennies</t>
  </si>
  <si>
    <t>Unequalized pennies</t>
  </si>
  <si>
    <t>N</t>
  </si>
  <si>
    <t>uneq flag</t>
  </si>
  <si>
    <t>Y</t>
  </si>
  <si>
    <r>
      <t>Enter Districts estimated property value growth (enter as fraction of 100 eg. .05 for 5% growth)</t>
    </r>
    <r>
      <rPr>
        <vertAlign val="superscript"/>
        <sz val="11"/>
        <color theme="1"/>
        <rFont val="Calibri"/>
        <family val="2"/>
        <scheme val="minor"/>
      </rPr>
      <t>1</t>
    </r>
  </si>
  <si>
    <t>Golden Pennies</t>
  </si>
  <si>
    <t>Copper Pennies</t>
  </si>
  <si>
    <t>Unequalized pennies for certain Harris County districts under special law</t>
  </si>
  <si>
    <t>State compressed tax rate</t>
  </si>
  <si>
    <t>State Projected  Property value growth percentage (from GAA)</t>
  </si>
  <si>
    <t>(B) (ii) 5 cents (with unanimous Board Approval) if applicable</t>
  </si>
  <si>
    <t xml:space="preserve">Maximum Tier one tax rate (limited to 90% of highest taxing district) </t>
  </si>
  <si>
    <t>District's total adopted TY 2019 M&amp;O Tax rate</t>
  </si>
  <si>
    <t>adopt19</t>
  </si>
  <si>
    <t>adopt20</t>
  </si>
  <si>
    <t>2019 Adopt</t>
  </si>
  <si>
    <t>Max 2020  Gold</t>
  </si>
  <si>
    <t>Max 2020 copper</t>
  </si>
  <si>
    <t>Gold diff</t>
  </si>
  <si>
    <t>Copper diff</t>
  </si>
  <si>
    <t>min gold for TY 2020</t>
  </si>
  <si>
    <t>min copper for TY 2020</t>
  </si>
  <si>
    <r>
      <rPr>
        <i/>
        <vertAlign val="superscript"/>
        <sz val="11"/>
        <color rgb="FF002060"/>
        <rFont val="Calibri"/>
        <family val="2"/>
        <scheme val="minor"/>
      </rPr>
      <t>1</t>
    </r>
    <r>
      <rPr>
        <i/>
        <sz val="11"/>
        <color rgb="FF002060"/>
        <rFont val="Calibri"/>
        <family val="2"/>
        <scheme val="minor"/>
      </rPr>
      <t xml:space="preserve">  See TEC 48.2551 on how to estimate this excluding any increase in value from the expiration of a tax limitation agreement  under Chapter 313 Tax Code</t>
    </r>
  </si>
  <si>
    <t>TY 2020 Total tax rate with no increase</t>
  </si>
  <si>
    <t>Section 26.08 (n) (A) District Maximum Compessed Tax Rate (MCR)</t>
  </si>
  <si>
    <t>Enter TY 2019 Tax effort adopted by district in response to a disaster under 26.08 (a-1), Tax Code</t>
  </si>
  <si>
    <t>2018 Adopt</t>
  </si>
  <si>
    <t>CDNO</t>
  </si>
  <si>
    <t>2019 M&amp;O Val</t>
  </si>
  <si>
    <t>2020 M&amp;O Val</t>
  </si>
  <si>
    <t>Expiration of 313</t>
  </si>
  <si>
    <t>PY1_DPV_T2</t>
  </si>
  <si>
    <t>PY1_DPV_T4</t>
  </si>
  <si>
    <t>LOHE LOSS</t>
  </si>
  <si>
    <t>ch313 expiration</t>
  </si>
  <si>
    <t>TIF expiration</t>
  </si>
  <si>
    <t>MAX_COMPR_RATE</t>
  </si>
  <si>
    <t>CDN</t>
  </si>
  <si>
    <t>TIF value expiration</t>
  </si>
  <si>
    <t>Enter CDN=&gt;</t>
  </si>
  <si>
    <t>TY 2019 Value lost to the Local Optional Homestead exemption</t>
  </si>
  <si>
    <t>TY 2019 Comptroller certified School district taxable value for M &amp; O purposes (T2)</t>
  </si>
  <si>
    <t>TY 19 Chief appraiser’s July 25th certified taxable property values from the certified appraisal roll</t>
  </si>
  <si>
    <t>TY 20 Chief appraiser’s July 25th certified taxable property values from the certified appraisal roll</t>
  </si>
  <si>
    <t>CAD value Growth (calculated)</t>
  </si>
  <si>
    <t>TY 2020 property value no longer subject to a limitation on appraised value under Chapter 313, tax Code</t>
  </si>
  <si>
    <t>TY 2020 property value no longer subject to a limitation on appraised value under Chapter 311, Tax Code</t>
  </si>
  <si>
    <t>Total Exemption expiry (E) (per TEC §48.2551 (a))</t>
  </si>
  <si>
    <t>Growth net of expiring 313 or 311 agreements (calculated)</t>
  </si>
  <si>
    <t>Local Optional Homestead Exemption value loss for the 2020 Tax Year</t>
  </si>
  <si>
    <t>Local Optional Homestead exemption value change</t>
  </si>
  <si>
    <t>Estimated TY 2020 comptroller certified school district value for M&amp;O purposes (T2)</t>
  </si>
  <si>
    <t>Prior Year MCR</t>
  </si>
  <si>
    <t>Local preliminary MCR =(1.025((TY 2019 DPV+E) * PYMCR)) / TY 2020 T2</t>
  </si>
  <si>
    <t>TY 2020 State Compression Percentage (.93 * (1.025/1.0401))</t>
  </si>
  <si>
    <t xml:space="preserve">TEC §48.2552 TY 2020 Limitation on maximum compressed tax rate (.9164 *.9) </t>
  </si>
  <si>
    <t>MCR (lesser of state or local compression) (greater of local compression limitation under TEC §48.2552)</t>
  </si>
  <si>
    <t>&lt;=District Entry</t>
  </si>
  <si>
    <t>District's total adopted TY 2019 M&amp;O Tax rate net of pennies adopted to respond to disaster</t>
  </si>
  <si>
    <t>&lt;=Enter CDN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</si>
</sst>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000"/>
    <numFmt numFmtId="165" formatCode="&quot;$&quot;#,##0.0000"/>
    <numFmt numFmtId="166" formatCode="_(&quot;$&quot;* #,##0.0000_);_(&quot;$&quot;* \(#,##0.0000\);_(&quot;$&quot;* &quot;-&quot;??_);_(@_)"/>
    <numFmt numFmtId="167" formatCode="&quot;$&quot;#,##0"/>
    <numFmt numFmtId="168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vertAlign val="superscript"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8" borderId="2" applyNumberFormat="0" applyAlignment="0" applyProtection="0"/>
    <xf numFmtId="0" fontId="9" fillId="0" borderId="0"/>
  </cellStyleXfs>
  <cellXfs count="46">
    <xf numFmtId="0" fontId="0" fillId="0" borderId="0" xfId="0"/>
    <xf numFmtId="0" fontId="0" fillId="3" borderId="0" xfId="0" applyFill="1"/>
    <xf numFmtId="0" fontId="1" fillId="0" borderId="0" xfId="0" applyFont="1"/>
    <xf numFmtId="164" fontId="1" fillId="0" borderId="1" xfId="1" applyNumberFormat="1"/>
    <xf numFmtId="0" fontId="0" fillId="0" borderId="0" xfId="0" applyAlignment="1">
      <alignment wrapText="1"/>
    </xf>
    <xf numFmtId="10" fontId="0" fillId="0" borderId="0" xfId="2" applyNumberFormat="1" applyFont="1"/>
    <xf numFmtId="10" fontId="0" fillId="0" borderId="0" xfId="0" applyNumberFormat="1"/>
    <xf numFmtId="10" fontId="0" fillId="5" borderId="0" xfId="2" applyNumberFormat="1" applyFont="1" applyFill="1"/>
    <xf numFmtId="49" fontId="0" fillId="0" borderId="0" xfId="0" applyNumberFormat="1"/>
    <xf numFmtId="49" fontId="0" fillId="2" borderId="0" xfId="0" applyNumberFormat="1" applyFill="1" applyAlignment="1">
      <alignment horizontal="left"/>
    </xf>
    <xf numFmtId="0" fontId="4" fillId="4" borderId="0" xfId="0" applyFont="1" applyFill="1"/>
    <xf numFmtId="0" fontId="1" fillId="0" borderId="1" xfId="1"/>
    <xf numFmtId="0" fontId="5" fillId="0" borderId="0" xfId="0" applyFont="1"/>
    <xf numFmtId="0" fontId="0" fillId="5" borderId="0" xfId="0" applyFill="1"/>
    <xf numFmtId="2" fontId="0" fillId="0" borderId="0" xfId="0" applyNumberFormat="1"/>
    <xf numFmtId="0" fontId="0" fillId="6" borderId="0" xfId="0" applyFill="1" applyAlignment="1">
      <alignment wrapText="1"/>
    </xf>
    <xf numFmtId="2" fontId="0" fillId="6" borderId="0" xfId="0" applyNumberFormat="1" applyFill="1" applyAlignment="1">
      <alignment wrapText="1"/>
    </xf>
    <xf numFmtId="0" fontId="0" fillId="7" borderId="0" xfId="0" applyFill="1"/>
    <xf numFmtId="0" fontId="6" fillId="0" borderId="0" xfId="0" applyFont="1" applyAlignment="1">
      <alignment wrapText="1"/>
    </xf>
    <xf numFmtId="165" fontId="0" fillId="0" borderId="0" xfId="0" applyNumberFormat="1"/>
    <xf numFmtId="165" fontId="0" fillId="0" borderId="0" xfId="2" applyNumberFormat="1" applyFont="1"/>
    <xf numFmtId="165" fontId="5" fillId="0" borderId="0" xfId="0" applyNumberFormat="1" applyFont="1"/>
    <xf numFmtId="165" fontId="1" fillId="0" borderId="1" xfId="1" applyNumberFormat="1"/>
    <xf numFmtId="166" fontId="0" fillId="5" borderId="0" xfId="3" applyNumberFormat="1" applyFont="1" applyFill="1"/>
    <xf numFmtId="0" fontId="0" fillId="7" borderId="0" xfId="0" applyFill="1" applyAlignment="1">
      <alignment horizontal="center" vertical="center" wrapText="1"/>
    </xf>
    <xf numFmtId="3" fontId="0" fillId="7" borderId="0" xfId="0" applyNumberFormat="1" applyFill="1"/>
    <xf numFmtId="3" fontId="0" fillId="0" borderId="0" xfId="0" applyNumberFormat="1"/>
    <xf numFmtId="4" fontId="0" fillId="0" borderId="0" xfId="0" applyNumberFormat="1"/>
    <xf numFmtId="167" fontId="0" fillId="0" borderId="0" xfId="0" applyNumberFormat="1"/>
    <xf numFmtId="0" fontId="0" fillId="10" borderId="0" xfId="0" applyFill="1"/>
    <xf numFmtId="0" fontId="11" fillId="10" borderId="0" xfId="0" applyFont="1" applyFill="1"/>
    <xf numFmtId="49" fontId="8" fillId="8" borderId="2" xfId="4" applyNumberFormat="1"/>
    <xf numFmtId="0" fontId="8" fillId="8" borderId="2" xfId="4"/>
    <xf numFmtId="0" fontId="0" fillId="11" borderId="0" xfId="0" applyFill="1" applyAlignment="1">
      <alignment wrapText="1"/>
    </xf>
    <xf numFmtId="167" fontId="0" fillId="11" borderId="0" xfId="0" applyNumberFormat="1" applyFill="1"/>
    <xf numFmtId="0" fontId="0" fillId="10" borderId="0" xfId="0" applyFill="1" applyAlignment="1">
      <alignment wrapText="1"/>
    </xf>
    <xf numFmtId="167" fontId="0" fillId="12" borderId="0" xfId="0" applyNumberFormat="1" applyFill="1"/>
    <xf numFmtId="0" fontId="0" fillId="11" borderId="0" xfId="0" applyFill="1"/>
    <xf numFmtId="10" fontId="0" fillId="11" borderId="0" xfId="2" applyNumberFormat="1" applyFont="1" applyFill="1"/>
    <xf numFmtId="167" fontId="0" fillId="12" borderId="0" xfId="2" applyNumberFormat="1" applyFont="1" applyFill="1"/>
    <xf numFmtId="167" fontId="0" fillId="10" borderId="0" xfId="0" applyNumberFormat="1" applyFill="1"/>
    <xf numFmtId="0" fontId="1" fillId="13" borderId="0" xfId="0" applyFont="1" applyFill="1"/>
    <xf numFmtId="0" fontId="10" fillId="9" borderId="0" xfId="5" quotePrefix="1" applyFont="1" applyFill="1"/>
    <xf numFmtId="0" fontId="0" fillId="0" borderId="0" xfId="0" quotePrefix="1"/>
    <xf numFmtId="167" fontId="0" fillId="11" borderId="0" xfId="2" applyNumberFormat="1" applyFont="1" applyFill="1"/>
    <xf numFmtId="168" fontId="0" fillId="10" borderId="0" xfId="0" applyNumberFormat="1" applyFill="1"/>
  </cellXfs>
  <cellStyles count="6">
    <cellStyle name="Check Cell" xfId="4" builtinId="23"/>
    <cellStyle name="Currency" xfId="3" builtinId="4"/>
    <cellStyle name="Normal" xfId="0" builtinId="0"/>
    <cellStyle name="Normal 2" xfId="5"/>
    <cellStyle name="Percent" xfId="2" builtinId="5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scal\AdHoc%20Requests\2020%20April\2020-04-00014\Copy%20of%20property%20value%20and%20MCR%20screen%20design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VS"/>
      <sheetName val="TIF expiration"/>
      <sheetName val="MCR data"/>
      <sheetName val="313 expiration"/>
    </sheetNames>
    <sheetDataSet>
      <sheetData sheetId="0"/>
      <sheetData sheetId="1">
        <row r="1">
          <cell r="A1" t="str">
            <v>CDN</v>
          </cell>
        </row>
      </sheetData>
      <sheetData sheetId="2">
        <row r="1">
          <cell r="A1" t="str">
            <v>DISTRICT_ID</v>
          </cell>
          <cell r="B1" t="str">
            <v>DISTRICT_NAME</v>
          </cell>
          <cell r="C1" t="str">
            <v>PY1_DPV_T2</v>
          </cell>
          <cell r="D1" t="str">
            <v>PY1_DPV_T4</v>
          </cell>
          <cell r="E1" t="str">
            <v>LOHE LOSS</v>
          </cell>
          <cell r="F1" t="str">
            <v>ch313 expiration</v>
          </cell>
          <cell r="G1" t="str">
            <v>TIF expiration</v>
          </cell>
          <cell r="H1" t="str">
            <v>MAX_COMPR_RATE</v>
          </cell>
        </row>
        <row r="2">
          <cell r="A2" t="str">
            <v>001902</v>
          </cell>
          <cell r="B2" t="str">
            <v>CAYUGA ISD</v>
          </cell>
          <cell r="C2">
            <v>308512181</v>
          </cell>
          <cell r="D2">
            <v>301919630</v>
          </cell>
          <cell r="E2">
            <v>13185102</v>
          </cell>
          <cell r="F2">
            <v>0</v>
          </cell>
          <cell r="G2">
            <v>0</v>
          </cell>
          <cell r="H2">
            <v>0.93</v>
          </cell>
        </row>
        <row r="3">
          <cell r="A3" t="str">
            <v>001903</v>
          </cell>
          <cell r="B3" t="str">
            <v>ELKHART ISD</v>
          </cell>
          <cell r="C3">
            <v>287836777</v>
          </cell>
          <cell r="D3">
            <v>287836777</v>
          </cell>
          <cell r="E3">
            <v>0</v>
          </cell>
          <cell r="F3">
            <v>0</v>
          </cell>
          <cell r="G3">
            <v>0</v>
          </cell>
          <cell r="H3">
            <v>0.93</v>
          </cell>
        </row>
        <row r="4">
          <cell r="A4" t="str">
            <v>001904</v>
          </cell>
          <cell r="B4" t="str">
            <v>FRANKSTON ISD</v>
          </cell>
          <cell r="C4">
            <v>273980641</v>
          </cell>
          <cell r="D4">
            <v>258461356</v>
          </cell>
          <cell r="E4">
            <v>31038570</v>
          </cell>
          <cell r="F4">
            <v>0</v>
          </cell>
          <cell r="G4">
            <v>0</v>
          </cell>
          <cell r="H4">
            <v>0.93</v>
          </cell>
        </row>
        <row r="5">
          <cell r="A5" t="str">
            <v>001906</v>
          </cell>
          <cell r="B5" t="str">
            <v>NECHES ISD</v>
          </cell>
          <cell r="C5">
            <v>112181460</v>
          </cell>
          <cell r="D5">
            <v>107855400</v>
          </cell>
          <cell r="E5">
            <v>8652120</v>
          </cell>
          <cell r="F5">
            <v>0</v>
          </cell>
          <cell r="G5">
            <v>0</v>
          </cell>
          <cell r="H5">
            <v>0.93</v>
          </cell>
        </row>
        <row r="6">
          <cell r="A6" t="str">
            <v>001907</v>
          </cell>
          <cell r="B6" t="str">
            <v>PALESTINE ISD</v>
          </cell>
          <cell r="C6">
            <v>1137615601</v>
          </cell>
          <cell r="D6">
            <v>1137615601</v>
          </cell>
          <cell r="E6">
            <v>0</v>
          </cell>
          <cell r="F6">
            <v>0</v>
          </cell>
          <cell r="G6">
            <v>0</v>
          </cell>
          <cell r="H6">
            <v>0.93</v>
          </cell>
        </row>
        <row r="7">
          <cell r="A7" t="str">
            <v>001908</v>
          </cell>
          <cell r="B7" t="str">
            <v>WESTWOOD ISD</v>
          </cell>
          <cell r="C7">
            <v>493281697</v>
          </cell>
          <cell r="D7">
            <v>493281697</v>
          </cell>
          <cell r="E7">
            <v>0</v>
          </cell>
          <cell r="F7">
            <v>0</v>
          </cell>
          <cell r="G7">
            <v>0</v>
          </cell>
          <cell r="H7">
            <v>0.93</v>
          </cell>
        </row>
        <row r="8">
          <cell r="A8" t="str">
            <v>001909</v>
          </cell>
          <cell r="B8" t="str">
            <v>SLOCUM ISD</v>
          </cell>
          <cell r="C8">
            <v>117438049</v>
          </cell>
          <cell r="D8">
            <v>117438049</v>
          </cell>
          <cell r="E8">
            <v>0</v>
          </cell>
          <cell r="F8">
            <v>0</v>
          </cell>
          <cell r="G8">
            <v>0</v>
          </cell>
          <cell r="H8">
            <v>0.93</v>
          </cell>
        </row>
        <row r="9">
          <cell r="A9" t="str">
            <v>002901</v>
          </cell>
          <cell r="B9" t="str">
            <v>ANDREWS ISD</v>
          </cell>
          <cell r="C9">
            <v>4858857333</v>
          </cell>
          <cell r="D9">
            <v>4798486979</v>
          </cell>
          <cell r="E9">
            <v>120740708</v>
          </cell>
          <cell r="F9">
            <v>0</v>
          </cell>
          <cell r="G9">
            <v>0</v>
          </cell>
          <cell r="H9">
            <v>0.93</v>
          </cell>
        </row>
        <row r="10">
          <cell r="A10" t="str">
            <v>003902</v>
          </cell>
          <cell r="B10" t="str">
            <v>HUDSON ISD</v>
          </cell>
          <cell r="C10">
            <v>532791643</v>
          </cell>
          <cell r="D10">
            <v>532791643</v>
          </cell>
          <cell r="E10">
            <v>0</v>
          </cell>
          <cell r="F10">
            <v>0</v>
          </cell>
          <cell r="G10">
            <v>0</v>
          </cell>
          <cell r="H10">
            <v>0.93</v>
          </cell>
        </row>
        <row r="11">
          <cell r="A11" t="str">
            <v>003903</v>
          </cell>
          <cell r="B11" t="str">
            <v>LUFKIN ISD</v>
          </cell>
          <cell r="C11">
            <v>2507909612</v>
          </cell>
          <cell r="D11">
            <v>2507909612</v>
          </cell>
          <cell r="E11">
            <v>0</v>
          </cell>
          <cell r="F11">
            <v>0</v>
          </cell>
          <cell r="G11">
            <v>0</v>
          </cell>
          <cell r="H11">
            <v>0.93</v>
          </cell>
        </row>
        <row r="12">
          <cell r="A12" t="str">
            <v>003904</v>
          </cell>
          <cell r="B12" t="str">
            <v>HUNTINGTON ISD</v>
          </cell>
          <cell r="C12">
            <v>394155388</v>
          </cell>
          <cell r="D12">
            <v>374371568</v>
          </cell>
          <cell r="E12">
            <v>39567640</v>
          </cell>
          <cell r="F12">
            <v>0</v>
          </cell>
          <cell r="G12">
            <v>0</v>
          </cell>
          <cell r="H12">
            <v>0.93</v>
          </cell>
        </row>
        <row r="13">
          <cell r="A13" t="str">
            <v>003905</v>
          </cell>
          <cell r="B13" t="str">
            <v>DIBOLL ISD</v>
          </cell>
          <cell r="C13">
            <v>308536830</v>
          </cell>
          <cell r="D13">
            <v>294391034</v>
          </cell>
          <cell r="E13">
            <v>28291592</v>
          </cell>
          <cell r="F13">
            <v>0</v>
          </cell>
          <cell r="G13">
            <v>0</v>
          </cell>
          <cell r="H13">
            <v>0.93</v>
          </cell>
        </row>
        <row r="14">
          <cell r="A14" t="str">
            <v>003906</v>
          </cell>
          <cell r="B14" t="str">
            <v>ZAVALLA ISD</v>
          </cell>
          <cell r="C14">
            <v>112572257</v>
          </cell>
          <cell r="D14">
            <v>106938090</v>
          </cell>
          <cell r="E14">
            <v>11268334</v>
          </cell>
          <cell r="F14">
            <v>0</v>
          </cell>
          <cell r="G14">
            <v>0</v>
          </cell>
          <cell r="H14">
            <v>0.93</v>
          </cell>
        </row>
        <row r="15">
          <cell r="A15" t="str">
            <v>003907</v>
          </cell>
          <cell r="B15" t="str">
            <v>CENTRAL ISD</v>
          </cell>
          <cell r="C15">
            <v>286997703</v>
          </cell>
          <cell r="D15">
            <v>286997703</v>
          </cell>
          <cell r="E15">
            <v>0</v>
          </cell>
          <cell r="F15">
            <v>0</v>
          </cell>
          <cell r="G15">
            <v>0</v>
          </cell>
          <cell r="H15">
            <v>0.93</v>
          </cell>
        </row>
        <row r="16">
          <cell r="A16" t="str">
            <v>004901</v>
          </cell>
          <cell r="B16" t="str">
            <v>ARANSAS COUNTY ISD</v>
          </cell>
          <cell r="C16">
            <v>2991503851</v>
          </cell>
          <cell r="D16">
            <v>2991503851</v>
          </cell>
          <cell r="E16">
            <v>0</v>
          </cell>
          <cell r="F16">
            <v>0</v>
          </cell>
          <cell r="G16">
            <v>0</v>
          </cell>
          <cell r="H16">
            <v>0.93</v>
          </cell>
        </row>
        <row r="17">
          <cell r="A17" t="str">
            <v>005901</v>
          </cell>
          <cell r="B17" t="str">
            <v>ARCHER CITY ISD</v>
          </cell>
          <cell r="C17">
            <v>239977406</v>
          </cell>
          <cell r="D17">
            <v>239977406</v>
          </cell>
          <cell r="E17">
            <v>0</v>
          </cell>
          <cell r="F17">
            <v>0</v>
          </cell>
          <cell r="G17">
            <v>0</v>
          </cell>
          <cell r="H17">
            <v>0.93</v>
          </cell>
        </row>
        <row r="18">
          <cell r="A18" t="str">
            <v>005902</v>
          </cell>
          <cell r="B18" t="str">
            <v>HOLLIDAY ISD</v>
          </cell>
          <cell r="C18">
            <v>364035342</v>
          </cell>
          <cell r="D18">
            <v>364035342</v>
          </cell>
          <cell r="E18">
            <v>0</v>
          </cell>
          <cell r="F18">
            <v>0</v>
          </cell>
          <cell r="G18">
            <v>0</v>
          </cell>
          <cell r="H18">
            <v>0.93</v>
          </cell>
        </row>
        <row r="19">
          <cell r="A19" t="str">
            <v>005904</v>
          </cell>
          <cell r="B19" t="str">
            <v>WINDTHORST ISD</v>
          </cell>
          <cell r="C19">
            <v>91662397</v>
          </cell>
          <cell r="D19">
            <v>91662397</v>
          </cell>
          <cell r="E19">
            <v>0</v>
          </cell>
          <cell r="F19">
            <v>0</v>
          </cell>
          <cell r="G19">
            <v>0</v>
          </cell>
          <cell r="H19">
            <v>0.93</v>
          </cell>
        </row>
        <row r="20">
          <cell r="A20" t="str">
            <v>006902</v>
          </cell>
          <cell r="B20" t="str">
            <v>CLAUDE ISD</v>
          </cell>
          <cell r="C20">
            <v>227911007</v>
          </cell>
          <cell r="D20">
            <v>227911007</v>
          </cell>
          <cell r="E20">
            <v>0</v>
          </cell>
          <cell r="F20">
            <v>0</v>
          </cell>
          <cell r="G20">
            <v>0</v>
          </cell>
          <cell r="H20">
            <v>0.93</v>
          </cell>
        </row>
        <row r="21">
          <cell r="A21" t="str">
            <v>007901</v>
          </cell>
          <cell r="B21" t="str">
            <v>CHARLOTTE ISD</v>
          </cell>
          <cell r="C21">
            <v>393503379</v>
          </cell>
          <cell r="D21">
            <v>393503379</v>
          </cell>
          <cell r="E21">
            <v>0</v>
          </cell>
          <cell r="F21">
            <v>0</v>
          </cell>
          <cell r="G21">
            <v>0</v>
          </cell>
          <cell r="H21">
            <v>0.93</v>
          </cell>
        </row>
        <row r="22">
          <cell r="A22" t="str">
            <v>007902</v>
          </cell>
          <cell r="B22" t="str">
            <v>JOURDANTON ISD</v>
          </cell>
          <cell r="C22">
            <v>1124035412</v>
          </cell>
          <cell r="D22">
            <v>1124035412</v>
          </cell>
          <cell r="E22">
            <v>0</v>
          </cell>
          <cell r="F22">
            <v>0</v>
          </cell>
          <cell r="G22">
            <v>0</v>
          </cell>
          <cell r="H22">
            <v>0.93</v>
          </cell>
        </row>
        <row r="23">
          <cell r="A23" t="str">
            <v>007904</v>
          </cell>
          <cell r="B23" t="str">
            <v>LYTLE ISD</v>
          </cell>
          <cell r="C23">
            <v>364841342</v>
          </cell>
          <cell r="D23">
            <v>364841342</v>
          </cell>
          <cell r="E23">
            <v>0</v>
          </cell>
          <cell r="F23">
            <v>0</v>
          </cell>
          <cell r="G23">
            <v>0</v>
          </cell>
          <cell r="H23">
            <v>0.93</v>
          </cell>
        </row>
        <row r="24">
          <cell r="A24" t="str">
            <v>007905</v>
          </cell>
          <cell r="B24" t="str">
            <v>PLEASANTON ISD</v>
          </cell>
          <cell r="C24">
            <v>2233754919</v>
          </cell>
          <cell r="D24">
            <v>2233754919</v>
          </cell>
          <cell r="E24">
            <v>0</v>
          </cell>
          <cell r="F24">
            <v>0</v>
          </cell>
          <cell r="G24">
            <v>0</v>
          </cell>
          <cell r="H24">
            <v>0.93</v>
          </cell>
        </row>
        <row r="25">
          <cell r="A25" t="str">
            <v>007906</v>
          </cell>
          <cell r="B25" t="str">
            <v>POTEET ISD</v>
          </cell>
          <cell r="C25">
            <v>441489037</v>
          </cell>
          <cell r="D25">
            <v>441489037</v>
          </cell>
          <cell r="E25">
            <v>0</v>
          </cell>
          <cell r="F25">
            <v>0</v>
          </cell>
          <cell r="G25">
            <v>0</v>
          </cell>
          <cell r="H25">
            <v>0.93</v>
          </cell>
        </row>
        <row r="26">
          <cell r="A26" t="str">
            <v>008901</v>
          </cell>
          <cell r="B26" t="str">
            <v>BELLVILLE ISD</v>
          </cell>
          <cell r="C26">
            <v>1396406761</v>
          </cell>
          <cell r="D26">
            <v>1396406761</v>
          </cell>
          <cell r="E26">
            <v>0</v>
          </cell>
          <cell r="F26">
            <v>0</v>
          </cell>
          <cell r="G26">
            <v>0</v>
          </cell>
          <cell r="H26">
            <v>0.93</v>
          </cell>
        </row>
        <row r="27">
          <cell r="A27" t="str">
            <v>008902</v>
          </cell>
          <cell r="B27" t="str">
            <v>SEALY ISD</v>
          </cell>
          <cell r="C27">
            <v>1533253624</v>
          </cell>
          <cell r="D27">
            <v>1466383651</v>
          </cell>
          <cell r="E27">
            <v>133739946</v>
          </cell>
          <cell r="F27">
            <v>0</v>
          </cell>
          <cell r="G27">
            <v>0</v>
          </cell>
          <cell r="H27">
            <v>0.93</v>
          </cell>
        </row>
        <row r="28">
          <cell r="A28" t="str">
            <v>008903</v>
          </cell>
          <cell r="B28" t="str">
            <v>BRAZOS ISD</v>
          </cell>
          <cell r="C28">
            <v>341684472</v>
          </cell>
          <cell r="D28">
            <v>337811841</v>
          </cell>
          <cell r="E28">
            <v>7745262</v>
          </cell>
          <cell r="F28">
            <v>0</v>
          </cell>
          <cell r="G28">
            <v>0</v>
          </cell>
          <cell r="H28">
            <v>0.93</v>
          </cell>
        </row>
        <row r="29">
          <cell r="A29" t="str">
            <v>009901</v>
          </cell>
          <cell r="B29" t="str">
            <v>MULESHOE ISD</v>
          </cell>
          <cell r="C29">
            <v>277878910</v>
          </cell>
          <cell r="D29">
            <v>277878910</v>
          </cell>
          <cell r="E29">
            <v>0</v>
          </cell>
          <cell r="F29">
            <v>0</v>
          </cell>
          <cell r="G29">
            <v>0</v>
          </cell>
          <cell r="H29">
            <v>0.93</v>
          </cell>
        </row>
        <row r="30">
          <cell r="A30" t="str">
            <v>010901</v>
          </cell>
          <cell r="B30" t="str">
            <v>MEDINA ISD</v>
          </cell>
          <cell r="C30">
            <v>253261995</v>
          </cell>
          <cell r="D30">
            <v>253261995</v>
          </cell>
          <cell r="E30">
            <v>0</v>
          </cell>
          <cell r="F30">
            <v>0</v>
          </cell>
          <cell r="G30">
            <v>0</v>
          </cell>
          <cell r="H30">
            <v>0.93</v>
          </cell>
        </row>
        <row r="31">
          <cell r="A31" t="str">
            <v>010902</v>
          </cell>
          <cell r="B31" t="str">
            <v>BANDERA ISD</v>
          </cell>
          <cell r="C31">
            <v>1628043143</v>
          </cell>
          <cell r="D31">
            <v>1628043143</v>
          </cell>
          <cell r="E31">
            <v>0</v>
          </cell>
          <cell r="F31">
            <v>0</v>
          </cell>
          <cell r="G31">
            <v>0</v>
          </cell>
          <cell r="H31">
            <v>0.93</v>
          </cell>
        </row>
        <row r="32">
          <cell r="A32" t="str">
            <v>011901</v>
          </cell>
          <cell r="B32" t="str">
            <v>BASTROP ISD</v>
          </cell>
          <cell r="C32">
            <v>4338951909</v>
          </cell>
          <cell r="D32">
            <v>4338951909</v>
          </cell>
          <cell r="E32">
            <v>0</v>
          </cell>
          <cell r="F32">
            <v>0</v>
          </cell>
          <cell r="G32">
            <v>0</v>
          </cell>
          <cell r="H32">
            <v>0.93</v>
          </cell>
        </row>
        <row r="33">
          <cell r="A33" t="str">
            <v>011902</v>
          </cell>
          <cell r="B33" t="str">
            <v>ELGIN ISD</v>
          </cell>
          <cell r="C33">
            <v>1455090084</v>
          </cell>
          <cell r="D33">
            <v>1455090084</v>
          </cell>
          <cell r="E33">
            <v>0</v>
          </cell>
          <cell r="F33">
            <v>0</v>
          </cell>
          <cell r="G33">
            <v>0</v>
          </cell>
          <cell r="H33">
            <v>0.93</v>
          </cell>
        </row>
        <row r="34">
          <cell r="A34" t="str">
            <v>011904</v>
          </cell>
          <cell r="B34" t="str">
            <v>SMITHVILLE ISD</v>
          </cell>
          <cell r="C34">
            <v>930629746</v>
          </cell>
          <cell r="D34">
            <v>930629746</v>
          </cell>
          <cell r="E34">
            <v>0</v>
          </cell>
          <cell r="F34">
            <v>0</v>
          </cell>
          <cell r="G34">
            <v>0</v>
          </cell>
          <cell r="H34">
            <v>0.93</v>
          </cell>
        </row>
        <row r="35">
          <cell r="A35" t="str">
            <v>011905</v>
          </cell>
          <cell r="B35" t="str">
            <v>MCDADE ISD</v>
          </cell>
          <cell r="C35">
            <v>114106951</v>
          </cell>
          <cell r="D35">
            <v>114106951</v>
          </cell>
          <cell r="E35">
            <v>0</v>
          </cell>
          <cell r="F35">
            <v>0</v>
          </cell>
          <cell r="G35">
            <v>0</v>
          </cell>
          <cell r="H35">
            <v>0.93</v>
          </cell>
        </row>
        <row r="36">
          <cell r="A36" t="str">
            <v>012901</v>
          </cell>
          <cell r="B36" t="str">
            <v>SEYMOUR ISD</v>
          </cell>
          <cell r="C36">
            <v>468377645</v>
          </cell>
          <cell r="D36">
            <v>468377645</v>
          </cell>
          <cell r="E36">
            <v>0</v>
          </cell>
          <cell r="F36">
            <v>0</v>
          </cell>
          <cell r="G36">
            <v>0</v>
          </cell>
          <cell r="H36">
            <v>0.93</v>
          </cell>
        </row>
        <row r="37">
          <cell r="A37" t="str">
            <v>013901</v>
          </cell>
          <cell r="B37" t="str">
            <v>BEEVILLE ISD</v>
          </cell>
          <cell r="C37">
            <v>808122830</v>
          </cell>
          <cell r="D37">
            <v>808122830</v>
          </cell>
          <cell r="E37">
            <v>0</v>
          </cell>
          <cell r="F37">
            <v>0</v>
          </cell>
          <cell r="G37">
            <v>0</v>
          </cell>
          <cell r="H37">
            <v>0.93</v>
          </cell>
        </row>
        <row r="38">
          <cell r="A38" t="str">
            <v>013902</v>
          </cell>
          <cell r="B38" t="str">
            <v>PAWNEE ISD</v>
          </cell>
          <cell r="C38">
            <v>374692546</v>
          </cell>
          <cell r="D38">
            <v>374692546</v>
          </cell>
          <cell r="E38">
            <v>0</v>
          </cell>
          <cell r="F38">
            <v>0</v>
          </cell>
          <cell r="G38">
            <v>0</v>
          </cell>
          <cell r="H38">
            <v>0.93</v>
          </cell>
        </row>
        <row r="39">
          <cell r="A39" t="str">
            <v>013903</v>
          </cell>
          <cell r="B39" t="str">
            <v>PETTUS ISD</v>
          </cell>
          <cell r="C39">
            <v>569362292</v>
          </cell>
          <cell r="D39">
            <v>569362292</v>
          </cell>
          <cell r="E39">
            <v>0</v>
          </cell>
          <cell r="F39">
            <v>0</v>
          </cell>
          <cell r="G39">
            <v>0</v>
          </cell>
          <cell r="H39">
            <v>0.93</v>
          </cell>
        </row>
        <row r="40">
          <cell r="A40" t="str">
            <v>013905</v>
          </cell>
          <cell r="B40" t="str">
            <v>SKIDMORE-TYNAN ISD</v>
          </cell>
          <cell r="C40">
            <v>173455210</v>
          </cell>
          <cell r="D40">
            <v>173455210</v>
          </cell>
          <cell r="E40">
            <v>0</v>
          </cell>
          <cell r="F40">
            <v>0</v>
          </cell>
          <cell r="G40">
            <v>0</v>
          </cell>
          <cell r="H40">
            <v>0.93</v>
          </cell>
        </row>
        <row r="41">
          <cell r="A41" t="str">
            <v>014901</v>
          </cell>
          <cell r="B41" t="str">
            <v>ACADEMY ISD</v>
          </cell>
          <cell r="C41">
            <v>499016010</v>
          </cell>
          <cell r="D41">
            <v>499016010</v>
          </cell>
          <cell r="E41">
            <v>0</v>
          </cell>
          <cell r="F41">
            <v>0</v>
          </cell>
          <cell r="G41">
            <v>0</v>
          </cell>
          <cell r="H41">
            <v>0.93</v>
          </cell>
        </row>
        <row r="42">
          <cell r="A42" t="str">
            <v>014902</v>
          </cell>
          <cell r="B42" t="str">
            <v>BARTLETT ISD</v>
          </cell>
          <cell r="C42">
            <v>126937497</v>
          </cell>
          <cell r="D42">
            <v>126937497</v>
          </cell>
          <cell r="E42">
            <v>0</v>
          </cell>
          <cell r="F42">
            <v>0</v>
          </cell>
          <cell r="G42">
            <v>0</v>
          </cell>
          <cell r="H42">
            <v>0.93</v>
          </cell>
        </row>
        <row r="43">
          <cell r="A43" t="str">
            <v>014903</v>
          </cell>
          <cell r="B43" t="str">
            <v>BELTON ISD</v>
          </cell>
          <cell r="C43">
            <v>3556216328</v>
          </cell>
          <cell r="D43">
            <v>3556216328</v>
          </cell>
          <cell r="E43">
            <v>0</v>
          </cell>
          <cell r="F43">
            <v>0</v>
          </cell>
          <cell r="G43">
            <v>0</v>
          </cell>
          <cell r="H43">
            <v>0.93</v>
          </cell>
        </row>
        <row r="44">
          <cell r="A44" t="str">
            <v>014905</v>
          </cell>
          <cell r="B44" t="str">
            <v>HOLLAND ISD</v>
          </cell>
          <cell r="C44">
            <v>131712172</v>
          </cell>
          <cell r="D44">
            <v>131712172</v>
          </cell>
          <cell r="E44">
            <v>0</v>
          </cell>
          <cell r="F44">
            <v>0</v>
          </cell>
          <cell r="G44">
            <v>0</v>
          </cell>
          <cell r="H44">
            <v>0.93</v>
          </cell>
        </row>
        <row r="45">
          <cell r="A45" t="str">
            <v>014906</v>
          </cell>
          <cell r="B45" t="str">
            <v>KILLEEN ISD</v>
          </cell>
          <cell r="C45">
            <v>8391958806</v>
          </cell>
          <cell r="D45">
            <v>8391958806</v>
          </cell>
          <cell r="E45">
            <v>0</v>
          </cell>
          <cell r="F45">
            <v>0</v>
          </cell>
          <cell r="G45">
            <v>0</v>
          </cell>
          <cell r="H45">
            <v>0.93</v>
          </cell>
        </row>
        <row r="46">
          <cell r="A46" t="str">
            <v>014907</v>
          </cell>
          <cell r="B46" t="str">
            <v>ROGERS ISD</v>
          </cell>
          <cell r="C46">
            <v>203062323</v>
          </cell>
          <cell r="D46">
            <v>203062323</v>
          </cell>
          <cell r="E46">
            <v>0</v>
          </cell>
          <cell r="F46">
            <v>0</v>
          </cell>
          <cell r="G46">
            <v>0</v>
          </cell>
          <cell r="H46">
            <v>0.93</v>
          </cell>
        </row>
        <row r="47">
          <cell r="A47" t="str">
            <v>014908</v>
          </cell>
          <cell r="B47" t="str">
            <v>SALADO ISD</v>
          </cell>
          <cell r="C47">
            <v>995509142</v>
          </cell>
          <cell r="D47">
            <v>995509142</v>
          </cell>
          <cell r="E47">
            <v>0</v>
          </cell>
          <cell r="F47">
            <v>0</v>
          </cell>
          <cell r="G47">
            <v>0</v>
          </cell>
          <cell r="H47">
            <v>0.93</v>
          </cell>
        </row>
        <row r="48">
          <cell r="A48" t="str">
            <v>014909</v>
          </cell>
          <cell r="B48" t="str">
            <v>TEMPLE ISD</v>
          </cell>
          <cell r="C48">
            <v>3463613324</v>
          </cell>
          <cell r="D48">
            <v>3463613324</v>
          </cell>
          <cell r="E48">
            <v>0</v>
          </cell>
          <cell r="F48">
            <v>0</v>
          </cell>
          <cell r="G48">
            <v>0</v>
          </cell>
          <cell r="H48">
            <v>0.93</v>
          </cell>
        </row>
        <row r="49">
          <cell r="A49" t="str">
            <v>014910</v>
          </cell>
          <cell r="B49" t="str">
            <v>TROY ISD</v>
          </cell>
          <cell r="C49">
            <v>384274531</v>
          </cell>
          <cell r="D49">
            <v>384274531</v>
          </cell>
          <cell r="E49">
            <v>0</v>
          </cell>
          <cell r="F49">
            <v>0</v>
          </cell>
          <cell r="G49">
            <v>0</v>
          </cell>
          <cell r="H49">
            <v>0.93</v>
          </cell>
        </row>
        <row r="50">
          <cell r="A50" t="str">
            <v>015901</v>
          </cell>
          <cell r="B50" t="str">
            <v>ALAMO HEIGHTS ISD</v>
          </cell>
          <cell r="C50">
            <v>7106710628</v>
          </cell>
          <cell r="D50">
            <v>7106710628</v>
          </cell>
          <cell r="E50">
            <v>0</v>
          </cell>
          <cell r="F50">
            <v>0</v>
          </cell>
          <cell r="G50">
            <v>0</v>
          </cell>
          <cell r="H50">
            <v>0.93</v>
          </cell>
        </row>
        <row r="51">
          <cell r="A51" t="str">
            <v>015904</v>
          </cell>
          <cell r="B51" t="str">
            <v>HARLANDALE ISD</v>
          </cell>
          <cell r="C51">
            <v>1927421071</v>
          </cell>
          <cell r="D51">
            <v>1927421071</v>
          </cell>
          <cell r="E51">
            <v>0</v>
          </cell>
          <cell r="F51">
            <v>0</v>
          </cell>
          <cell r="G51">
            <v>0</v>
          </cell>
          <cell r="H51">
            <v>0.93</v>
          </cell>
        </row>
        <row r="52">
          <cell r="A52" t="str">
            <v>015905</v>
          </cell>
          <cell r="B52" t="str">
            <v>EDGEWOOD ISD</v>
          </cell>
          <cell r="C52">
            <v>1525072755</v>
          </cell>
          <cell r="D52">
            <v>1525072755</v>
          </cell>
          <cell r="E52">
            <v>0</v>
          </cell>
          <cell r="F52">
            <v>0</v>
          </cell>
          <cell r="G52">
            <v>0</v>
          </cell>
          <cell r="H52">
            <v>0.93</v>
          </cell>
        </row>
        <row r="53">
          <cell r="A53" t="str">
            <v>015907</v>
          </cell>
          <cell r="B53" t="str">
            <v>SAN ANTONIO ISD</v>
          </cell>
          <cell r="C53">
            <v>20104486079</v>
          </cell>
          <cell r="D53">
            <v>19994611480</v>
          </cell>
          <cell r="E53">
            <v>219749198</v>
          </cell>
          <cell r="F53">
            <v>0</v>
          </cell>
          <cell r="G53">
            <v>0</v>
          </cell>
          <cell r="H53">
            <v>0.93</v>
          </cell>
        </row>
        <row r="54">
          <cell r="A54" t="str">
            <v>015908</v>
          </cell>
          <cell r="B54" t="str">
            <v>SOUTH SAN ANTONIO ISD</v>
          </cell>
          <cell r="C54">
            <v>1872746160</v>
          </cell>
          <cell r="D54">
            <v>1872746160</v>
          </cell>
          <cell r="E54">
            <v>0</v>
          </cell>
          <cell r="F54">
            <v>0</v>
          </cell>
          <cell r="G54">
            <v>0</v>
          </cell>
          <cell r="H54">
            <v>0.93</v>
          </cell>
        </row>
        <row r="55">
          <cell r="A55" t="str">
            <v>015909</v>
          </cell>
          <cell r="B55" t="str">
            <v>SOMERSET ISD</v>
          </cell>
          <cell r="C55">
            <v>568697012</v>
          </cell>
          <cell r="D55">
            <v>568697012</v>
          </cell>
          <cell r="E55">
            <v>0</v>
          </cell>
          <cell r="F55">
            <v>0</v>
          </cell>
          <cell r="G55">
            <v>0</v>
          </cell>
          <cell r="H55">
            <v>0.93</v>
          </cell>
        </row>
        <row r="56">
          <cell r="A56" t="str">
            <v>015910</v>
          </cell>
          <cell r="B56" t="str">
            <v>NORTH EAST ISD</v>
          </cell>
          <cell r="C56">
            <v>42142334317</v>
          </cell>
          <cell r="D56">
            <v>42142334317</v>
          </cell>
          <cell r="E56">
            <v>0</v>
          </cell>
          <cell r="F56">
            <v>0</v>
          </cell>
          <cell r="G56">
            <v>0</v>
          </cell>
          <cell r="H56">
            <v>0.93</v>
          </cell>
        </row>
        <row r="57">
          <cell r="A57" t="str">
            <v>015911</v>
          </cell>
          <cell r="B57" t="str">
            <v>EAST CENTRAL ISD</v>
          </cell>
          <cell r="C57">
            <v>4308171066</v>
          </cell>
          <cell r="D57">
            <v>4308171066</v>
          </cell>
          <cell r="E57">
            <v>0</v>
          </cell>
          <cell r="F57">
            <v>0</v>
          </cell>
          <cell r="G57">
            <v>0</v>
          </cell>
          <cell r="H57">
            <v>0.93</v>
          </cell>
        </row>
        <row r="58">
          <cell r="A58" t="str">
            <v>015912</v>
          </cell>
          <cell r="B58" t="str">
            <v>SOUTHWEST ISD</v>
          </cell>
          <cell r="C58">
            <v>3838737413</v>
          </cell>
          <cell r="D58">
            <v>3838737413</v>
          </cell>
          <cell r="E58">
            <v>0</v>
          </cell>
          <cell r="F58">
            <v>0</v>
          </cell>
          <cell r="G58">
            <v>0</v>
          </cell>
          <cell r="H58">
            <v>0.93</v>
          </cell>
        </row>
        <row r="59">
          <cell r="A59" t="str">
            <v>015915</v>
          </cell>
          <cell r="B59" t="str">
            <v>NORTHSIDE ISD</v>
          </cell>
          <cell r="C59">
            <v>59077575236</v>
          </cell>
          <cell r="D59">
            <v>59077575236</v>
          </cell>
          <cell r="E59">
            <v>0</v>
          </cell>
          <cell r="F59">
            <v>0</v>
          </cell>
          <cell r="G59">
            <v>0</v>
          </cell>
          <cell r="H59">
            <v>0.93</v>
          </cell>
        </row>
        <row r="60">
          <cell r="A60" t="str">
            <v>015916</v>
          </cell>
          <cell r="B60" t="str">
            <v>JUDSON ISD</v>
          </cell>
          <cell r="C60">
            <v>10552902591</v>
          </cell>
          <cell r="D60">
            <v>10552902591</v>
          </cell>
          <cell r="E60">
            <v>0</v>
          </cell>
          <cell r="F60">
            <v>0</v>
          </cell>
          <cell r="G60">
            <v>0</v>
          </cell>
          <cell r="H60">
            <v>0.93</v>
          </cell>
        </row>
        <row r="61">
          <cell r="A61" t="str">
            <v>015917</v>
          </cell>
          <cell r="B61" t="str">
            <v>SOUTHSIDE ISD</v>
          </cell>
          <cell r="C61">
            <v>1506256576</v>
          </cell>
          <cell r="D61">
            <v>1506256576</v>
          </cell>
          <cell r="E61">
            <v>0</v>
          </cell>
          <cell r="F61">
            <v>0</v>
          </cell>
          <cell r="G61">
            <v>0</v>
          </cell>
          <cell r="H61">
            <v>0.93</v>
          </cell>
        </row>
        <row r="62">
          <cell r="A62" t="str">
            <v>016901</v>
          </cell>
          <cell r="B62" t="str">
            <v>JOHNSON CITY ISD</v>
          </cell>
          <cell r="C62">
            <v>926040518</v>
          </cell>
          <cell r="D62">
            <v>926040518</v>
          </cell>
          <cell r="E62">
            <v>0</v>
          </cell>
          <cell r="F62">
            <v>0</v>
          </cell>
          <cell r="G62">
            <v>0</v>
          </cell>
          <cell r="H62">
            <v>0.93</v>
          </cell>
        </row>
        <row r="63">
          <cell r="A63" t="str">
            <v>016902</v>
          </cell>
          <cell r="B63" t="str">
            <v>BLANCO ISD</v>
          </cell>
          <cell r="C63">
            <v>1009027990</v>
          </cell>
          <cell r="D63">
            <v>1009027990</v>
          </cell>
          <cell r="E63">
            <v>0</v>
          </cell>
          <cell r="F63">
            <v>0</v>
          </cell>
          <cell r="G63">
            <v>0</v>
          </cell>
          <cell r="H63">
            <v>0.93</v>
          </cell>
        </row>
        <row r="64">
          <cell r="A64" t="str">
            <v>017901</v>
          </cell>
          <cell r="B64" t="str">
            <v>BORDEN COUNTY ISD</v>
          </cell>
          <cell r="C64">
            <v>721429092</v>
          </cell>
          <cell r="D64">
            <v>721132934</v>
          </cell>
          <cell r="E64">
            <v>592316</v>
          </cell>
          <cell r="F64">
            <v>0</v>
          </cell>
          <cell r="G64">
            <v>0</v>
          </cell>
          <cell r="H64">
            <v>0.93</v>
          </cell>
        </row>
        <row r="65">
          <cell r="A65" t="str">
            <v>018901</v>
          </cell>
          <cell r="B65" t="str">
            <v>CLIFTON ISD</v>
          </cell>
          <cell r="C65">
            <v>622101031</v>
          </cell>
          <cell r="D65">
            <v>622101031</v>
          </cell>
          <cell r="E65">
            <v>0</v>
          </cell>
          <cell r="F65">
            <v>0</v>
          </cell>
          <cell r="G65">
            <v>0</v>
          </cell>
          <cell r="H65">
            <v>0.93</v>
          </cell>
        </row>
        <row r="66">
          <cell r="A66" t="str">
            <v>018902</v>
          </cell>
          <cell r="B66" t="str">
            <v>MERIDIAN ISD</v>
          </cell>
          <cell r="C66">
            <v>200255616</v>
          </cell>
          <cell r="D66">
            <v>200255616</v>
          </cell>
          <cell r="E66">
            <v>0</v>
          </cell>
          <cell r="F66">
            <v>0</v>
          </cell>
          <cell r="G66">
            <v>0</v>
          </cell>
          <cell r="H66">
            <v>0.93</v>
          </cell>
        </row>
        <row r="67">
          <cell r="A67" t="str">
            <v>018903</v>
          </cell>
          <cell r="B67" t="str">
            <v>MORGAN ISD</v>
          </cell>
          <cell r="C67">
            <v>68359152</v>
          </cell>
          <cell r="D67">
            <v>68359152</v>
          </cell>
          <cell r="E67">
            <v>0</v>
          </cell>
          <cell r="F67">
            <v>0</v>
          </cell>
          <cell r="G67">
            <v>0</v>
          </cell>
          <cell r="H67">
            <v>0.93</v>
          </cell>
        </row>
        <row r="68">
          <cell r="A68" t="str">
            <v>018904</v>
          </cell>
          <cell r="B68" t="str">
            <v>VALLEY MILLS ISD</v>
          </cell>
          <cell r="C68">
            <v>243558634</v>
          </cell>
          <cell r="D68">
            <v>243558634</v>
          </cell>
          <cell r="E68">
            <v>0</v>
          </cell>
          <cell r="F68">
            <v>0</v>
          </cell>
          <cell r="G68">
            <v>0</v>
          </cell>
          <cell r="H68">
            <v>0.93</v>
          </cell>
        </row>
        <row r="69">
          <cell r="A69" t="str">
            <v>018905</v>
          </cell>
          <cell r="B69" t="str">
            <v>WALNUT SPRINGS ISD</v>
          </cell>
          <cell r="C69">
            <v>110961133</v>
          </cell>
          <cell r="D69">
            <v>110961133</v>
          </cell>
          <cell r="E69">
            <v>0</v>
          </cell>
          <cell r="F69">
            <v>0</v>
          </cell>
          <cell r="G69">
            <v>0</v>
          </cell>
          <cell r="H69">
            <v>0.93</v>
          </cell>
        </row>
        <row r="70">
          <cell r="A70" t="str">
            <v>018906</v>
          </cell>
          <cell r="B70" t="str">
            <v>IREDELL ISD</v>
          </cell>
          <cell r="C70">
            <v>134169328</v>
          </cell>
          <cell r="D70">
            <v>134169328</v>
          </cell>
          <cell r="E70">
            <v>0</v>
          </cell>
          <cell r="F70">
            <v>0</v>
          </cell>
          <cell r="G70">
            <v>0</v>
          </cell>
          <cell r="H70">
            <v>0.93</v>
          </cell>
        </row>
        <row r="71">
          <cell r="A71" t="str">
            <v>018907</v>
          </cell>
          <cell r="B71" t="str">
            <v>KOPPERL ISD</v>
          </cell>
          <cell r="C71">
            <v>174798567</v>
          </cell>
          <cell r="D71">
            <v>174798567</v>
          </cell>
          <cell r="E71">
            <v>0</v>
          </cell>
          <cell r="F71">
            <v>0</v>
          </cell>
          <cell r="G71">
            <v>0</v>
          </cell>
          <cell r="H71">
            <v>0.93</v>
          </cell>
        </row>
        <row r="72">
          <cell r="A72" t="str">
            <v>018908</v>
          </cell>
          <cell r="B72" t="str">
            <v>CRANFILLS GAP ISD</v>
          </cell>
          <cell r="C72">
            <v>87341647</v>
          </cell>
          <cell r="D72">
            <v>87341647</v>
          </cell>
          <cell r="E72">
            <v>0</v>
          </cell>
          <cell r="F72">
            <v>0</v>
          </cell>
          <cell r="G72">
            <v>0</v>
          </cell>
          <cell r="H72">
            <v>0.93</v>
          </cell>
        </row>
        <row r="73">
          <cell r="A73" t="str">
            <v>019901</v>
          </cell>
          <cell r="B73" t="str">
            <v>DEKALB ISD</v>
          </cell>
          <cell r="C73">
            <v>201098955</v>
          </cell>
          <cell r="D73">
            <v>201098955</v>
          </cell>
          <cell r="E73">
            <v>0</v>
          </cell>
          <cell r="F73">
            <v>0</v>
          </cell>
          <cell r="G73">
            <v>0</v>
          </cell>
          <cell r="H73">
            <v>0.93</v>
          </cell>
        </row>
        <row r="74">
          <cell r="A74" t="str">
            <v>019902</v>
          </cell>
          <cell r="B74" t="str">
            <v>HOOKS ISD</v>
          </cell>
          <cell r="C74">
            <v>165437263</v>
          </cell>
          <cell r="D74">
            <v>165437263</v>
          </cell>
          <cell r="E74">
            <v>0</v>
          </cell>
          <cell r="F74">
            <v>0</v>
          </cell>
          <cell r="G74">
            <v>0</v>
          </cell>
          <cell r="H74">
            <v>0.93</v>
          </cell>
        </row>
        <row r="75">
          <cell r="A75" t="str">
            <v>019903</v>
          </cell>
          <cell r="B75" t="str">
            <v>MAUD ISD</v>
          </cell>
          <cell r="C75">
            <v>63521929</v>
          </cell>
          <cell r="D75">
            <v>63521929</v>
          </cell>
          <cell r="E75">
            <v>0</v>
          </cell>
          <cell r="F75">
            <v>0</v>
          </cell>
          <cell r="G75">
            <v>0</v>
          </cell>
          <cell r="H75">
            <v>0.93</v>
          </cell>
        </row>
        <row r="76">
          <cell r="A76" t="str">
            <v>019905</v>
          </cell>
          <cell r="B76" t="str">
            <v>NEW BOSTON ISD</v>
          </cell>
          <cell r="C76">
            <v>392176187</v>
          </cell>
          <cell r="D76">
            <v>392176187</v>
          </cell>
          <cell r="E76">
            <v>0</v>
          </cell>
          <cell r="F76">
            <v>0</v>
          </cell>
          <cell r="G76">
            <v>0</v>
          </cell>
          <cell r="H76">
            <v>0.93</v>
          </cell>
        </row>
        <row r="77">
          <cell r="A77" t="str">
            <v>019906</v>
          </cell>
          <cell r="B77" t="str">
            <v>REDWATER ISD</v>
          </cell>
          <cell r="C77">
            <v>261825584</v>
          </cell>
          <cell r="D77">
            <v>261825584</v>
          </cell>
          <cell r="E77">
            <v>0</v>
          </cell>
          <cell r="F77">
            <v>0</v>
          </cell>
          <cell r="G77">
            <v>0</v>
          </cell>
          <cell r="H77">
            <v>0.93</v>
          </cell>
        </row>
        <row r="78">
          <cell r="A78" t="str">
            <v>019907</v>
          </cell>
          <cell r="B78" t="str">
            <v>TEXARKANA ISD</v>
          </cell>
          <cell r="C78">
            <v>2152388076</v>
          </cell>
          <cell r="D78">
            <v>2152388076</v>
          </cell>
          <cell r="E78">
            <v>0</v>
          </cell>
          <cell r="F78">
            <v>0</v>
          </cell>
          <cell r="G78">
            <v>0</v>
          </cell>
          <cell r="H78">
            <v>0.93</v>
          </cell>
        </row>
        <row r="79">
          <cell r="A79" t="str">
            <v>019908</v>
          </cell>
          <cell r="B79" t="str">
            <v>LIBERTY-EYLAU ISD</v>
          </cell>
          <cell r="C79">
            <v>560759186</v>
          </cell>
          <cell r="D79">
            <v>560759186</v>
          </cell>
          <cell r="E79">
            <v>0</v>
          </cell>
          <cell r="F79">
            <v>0</v>
          </cell>
          <cell r="G79">
            <v>0</v>
          </cell>
          <cell r="H79">
            <v>0.93</v>
          </cell>
        </row>
        <row r="80">
          <cell r="A80" t="str">
            <v>019909</v>
          </cell>
          <cell r="B80" t="str">
            <v>SIMMS ISD</v>
          </cell>
          <cell r="C80">
            <v>119604513</v>
          </cell>
          <cell r="D80">
            <v>119604513</v>
          </cell>
          <cell r="E80">
            <v>0</v>
          </cell>
          <cell r="F80">
            <v>0</v>
          </cell>
          <cell r="G80">
            <v>0</v>
          </cell>
          <cell r="H80">
            <v>0.93</v>
          </cell>
        </row>
        <row r="81">
          <cell r="A81" t="str">
            <v>019910</v>
          </cell>
          <cell r="B81" t="str">
            <v>MALTA ISD</v>
          </cell>
          <cell r="C81">
            <v>22038374</v>
          </cell>
          <cell r="D81">
            <v>22038374</v>
          </cell>
          <cell r="E81">
            <v>0</v>
          </cell>
          <cell r="F81">
            <v>0</v>
          </cell>
          <cell r="G81">
            <v>0</v>
          </cell>
          <cell r="H81">
            <v>0.93</v>
          </cell>
        </row>
        <row r="82">
          <cell r="A82" t="str">
            <v>019911</v>
          </cell>
          <cell r="B82" t="str">
            <v>RED LICK ISD</v>
          </cell>
          <cell r="C82">
            <v>236616364</v>
          </cell>
          <cell r="D82">
            <v>236616364</v>
          </cell>
          <cell r="E82">
            <v>0</v>
          </cell>
          <cell r="F82">
            <v>0</v>
          </cell>
          <cell r="G82">
            <v>0</v>
          </cell>
          <cell r="H82">
            <v>0.93</v>
          </cell>
        </row>
        <row r="83">
          <cell r="A83" t="str">
            <v>019912</v>
          </cell>
          <cell r="B83" t="str">
            <v>PLEASANT GROVE ISD</v>
          </cell>
          <cell r="C83">
            <v>939066117</v>
          </cell>
          <cell r="D83">
            <v>939066117</v>
          </cell>
          <cell r="E83">
            <v>0</v>
          </cell>
          <cell r="F83">
            <v>0</v>
          </cell>
          <cell r="G83">
            <v>0</v>
          </cell>
          <cell r="H83">
            <v>0.93</v>
          </cell>
        </row>
        <row r="84">
          <cell r="A84" t="str">
            <v>019913</v>
          </cell>
          <cell r="B84" t="str">
            <v>HUBBARD ISD</v>
          </cell>
          <cell r="C84">
            <v>22303125</v>
          </cell>
          <cell r="D84">
            <v>22303125</v>
          </cell>
          <cell r="E84">
            <v>0</v>
          </cell>
          <cell r="F84">
            <v>0</v>
          </cell>
          <cell r="G84">
            <v>0</v>
          </cell>
          <cell r="H84">
            <v>0.93</v>
          </cell>
        </row>
        <row r="85">
          <cell r="A85" t="str">
            <v>019914</v>
          </cell>
          <cell r="B85" t="str">
            <v>LEARY ISD</v>
          </cell>
          <cell r="C85">
            <v>44079035</v>
          </cell>
          <cell r="D85">
            <v>44079035</v>
          </cell>
          <cell r="E85">
            <v>0</v>
          </cell>
          <cell r="F85">
            <v>0</v>
          </cell>
          <cell r="G85">
            <v>0</v>
          </cell>
          <cell r="H85">
            <v>0.93</v>
          </cell>
        </row>
        <row r="86">
          <cell r="A86" t="str">
            <v>020901</v>
          </cell>
          <cell r="B86" t="str">
            <v>ALVIN ISD</v>
          </cell>
          <cell r="C86">
            <v>7296286685</v>
          </cell>
          <cell r="D86">
            <v>7296286685</v>
          </cell>
          <cell r="E86">
            <v>0</v>
          </cell>
          <cell r="F86">
            <v>0</v>
          </cell>
          <cell r="G86">
            <v>0</v>
          </cell>
          <cell r="H86">
            <v>0.93</v>
          </cell>
        </row>
        <row r="87">
          <cell r="A87" t="str">
            <v>020902</v>
          </cell>
          <cell r="B87" t="str">
            <v>ANGLETON ISD</v>
          </cell>
          <cell r="C87">
            <v>3016691070</v>
          </cell>
          <cell r="D87">
            <v>3016691070</v>
          </cell>
          <cell r="E87">
            <v>0</v>
          </cell>
          <cell r="F87">
            <v>0</v>
          </cell>
          <cell r="G87">
            <v>0</v>
          </cell>
          <cell r="H87">
            <v>0.93</v>
          </cell>
        </row>
        <row r="88">
          <cell r="A88" t="str">
            <v>020904</v>
          </cell>
          <cell r="B88" t="str">
            <v>DANBURY ISD</v>
          </cell>
          <cell r="C88">
            <v>283575005</v>
          </cell>
          <cell r="D88">
            <v>283575005</v>
          </cell>
          <cell r="E88">
            <v>0</v>
          </cell>
          <cell r="F88">
            <v>0</v>
          </cell>
          <cell r="G88">
            <v>0</v>
          </cell>
          <cell r="H88">
            <v>0.93</v>
          </cell>
        </row>
        <row r="89">
          <cell r="A89" t="str">
            <v>020905</v>
          </cell>
          <cell r="B89" t="str">
            <v>BRAZOSPORT ISD</v>
          </cell>
          <cell r="C89">
            <v>13188203312</v>
          </cell>
          <cell r="D89">
            <v>13081276667</v>
          </cell>
          <cell r="E89">
            <v>213853290</v>
          </cell>
          <cell r="F89">
            <v>0</v>
          </cell>
          <cell r="G89">
            <v>0</v>
          </cell>
          <cell r="H89">
            <v>0.93</v>
          </cell>
        </row>
        <row r="90">
          <cell r="A90" t="str">
            <v>020906</v>
          </cell>
          <cell r="B90" t="str">
            <v>SWEENY ISD</v>
          </cell>
          <cell r="C90">
            <v>1900302765</v>
          </cell>
          <cell r="D90">
            <v>1867407919</v>
          </cell>
          <cell r="E90">
            <v>65789692</v>
          </cell>
          <cell r="F90">
            <v>0</v>
          </cell>
          <cell r="G90">
            <v>0</v>
          </cell>
          <cell r="H90">
            <v>0.93</v>
          </cell>
        </row>
        <row r="91">
          <cell r="A91" t="str">
            <v>020907</v>
          </cell>
          <cell r="B91" t="str">
            <v>COLUMBIA-BRAZORIA ISD</v>
          </cell>
          <cell r="C91">
            <v>1419905929</v>
          </cell>
          <cell r="D91">
            <v>1384224568</v>
          </cell>
          <cell r="E91">
            <v>71362722</v>
          </cell>
          <cell r="F91">
            <v>0</v>
          </cell>
          <cell r="G91">
            <v>0</v>
          </cell>
          <cell r="H91">
            <v>0.93</v>
          </cell>
        </row>
        <row r="92">
          <cell r="A92" t="str">
            <v>020908</v>
          </cell>
          <cell r="B92" t="str">
            <v>PEARLAND ISD</v>
          </cell>
          <cell r="C92">
            <v>7831788217</v>
          </cell>
          <cell r="D92">
            <v>7831788217</v>
          </cell>
          <cell r="E92">
            <v>0</v>
          </cell>
          <cell r="F92">
            <v>0</v>
          </cell>
          <cell r="G92">
            <v>0</v>
          </cell>
          <cell r="H92">
            <v>0.93</v>
          </cell>
        </row>
        <row r="93">
          <cell r="A93" t="str">
            <v>020910</v>
          </cell>
          <cell r="B93" t="str">
            <v>DAMON ISD</v>
          </cell>
          <cell r="C93">
            <v>77168995</v>
          </cell>
          <cell r="D93">
            <v>77168995</v>
          </cell>
          <cell r="E93">
            <v>0</v>
          </cell>
          <cell r="F93">
            <v>0</v>
          </cell>
          <cell r="G93">
            <v>0</v>
          </cell>
          <cell r="H93">
            <v>0.93</v>
          </cell>
        </row>
        <row r="94">
          <cell r="A94" t="str">
            <v>021901</v>
          </cell>
          <cell r="B94" t="str">
            <v>COLLEGE STATION ISD</v>
          </cell>
          <cell r="C94">
            <v>10684417829</v>
          </cell>
          <cell r="D94">
            <v>10684417829</v>
          </cell>
          <cell r="E94">
            <v>0</v>
          </cell>
          <cell r="F94">
            <v>0</v>
          </cell>
          <cell r="G94">
            <v>0</v>
          </cell>
          <cell r="H94">
            <v>0.93</v>
          </cell>
        </row>
        <row r="95">
          <cell r="A95" t="str">
            <v>021902</v>
          </cell>
          <cell r="B95" t="str">
            <v>BRYAN ISD</v>
          </cell>
          <cell r="C95">
            <v>8614761777</v>
          </cell>
          <cell r="D95">
            <v>8614761777</v>
          </cell>
          <cell r="E95">
            <v>0</v>
          </cell>
          <cell r="F95">
            <v>0</v>
          </cell>
          <cell r="G95">
            <v>0</v>
          </cell>
          <cell r="H95">
            <v>0.93</v>
          </cell>
        </row>
        <row r="96">
          <cell r="A96" t="str">
            <v>022004</v>
          </cell>
          <cell r="B96" t="str">
            <v>TERLINGUA CSD</v>
          </cell>
          <cell r="C96">
            <v>95980914</v>
          </cell>
          <cell r="D96">
            <v>95980914</v>
          </cell>
          <cell r="E96">
            <v>0</v>
          </cell>
          <cell r="F96">
            <v>0</v>
          </cell>
          <cell r="G96">
            <v>0</v>
          </cell>
          <cell r="H96">
            <v>0.93</v>
          </cell>
        </row>
        <row r="97">
          <cell r="A97" t="str">
            <v>022901</v>
          </cell>
          <cell r="B97" t="str">
            <v>ALPINE ISD</v>
          </cell>
          <cell r="C97">
            <v>691418092</v>
          </cell>
          <cell r="D97">
            <v>677147096</v>
          </cell>
          <cell r="E97">
            <v>28541992</v>
          </cell>
          <cell r="F97">
            <v>0</v>
          </cell>
          <cell r="G97">
            <v>0</v>
          </cell>
          <cell r="H97">
            <v>0.93</v>
          </cell>
        </row>
        <row r="98">
          <cell r="A98" t="str">
            <v>022902</v>
          </cell>
          <cell r="B98" t="str">
            <v>MARATHON ISD</v>
          </cell>
          <cell r="C98">
            <v>94868614</v>
          </cell>
          <cell r="D98">
            <v>94868614</v>
          </cell>
          <cell r="E98">
            <v>0</v>
          </cell>
          <cell r="F98">
            <v>0</v>
          </cell>
          <cell r="G98">
            <v>0</v>
          </cell>
          <cell r="H98">
            <v>0.93</v>
          </cell>
        </row>
        <row r="99">
          <cell r="A99" t="str">
            <v>022903</v>
          </cell>
          <cell r="B99" t="str">
            <v>SAN VICENTE ISD</v>
          </cell>
          <cell r="C99">
            <v>8978909</v>
          </cell>
          <cell r="D99">
            <v>8978909</v>
          </cell>
          <cell r="E99">
            <v>0</v>
          </cell>
          <cell r="F99">
            <v>0</v>
          </cell>
          <cell r="G99">
            <v>0</v>
          </cell>
          <cell r="H99">
            <v>0.93</v>
          </cell>
        </row>
        <row r="100">
          <cell r="A100" t="str">
            <v>023902</v>
          </cell>
          <cell r="B100" t="str">
            <v>SILVERTON ISD</v>
          </cell>
          <cell r="C100">
            <v>156338853</v>
          </cell>
          <cell r="D100">
            <v>156338853</v>
          </cell>
          <cell r="E100">
            <v>0</v>
          </cell>
          <cell r="F100">
            <v>0</v>
          </cell>
          <cell r="G100">
            <v>0</v>
          </cell>
          <cell r="H100">
            <v>0.93</v>
          </cell>
        </row>
        <row r="101">
          <cell r="A101" t="str">
            <v>024901</v>
          </cell>
          <cell r="B101" t="str">
            <v>BROOKS COUNTY ISD</v>
          </cell>
          <cell r="C101">
            <v>553057231</v>
          </cell>
          <cell r="D101">
            <v>553057231</v>
          </cell>
          <cell r="E101">
            <v>0</v>
          </cell>
          <cell r="F101">
            <v>0</v>
          </cell>
          <cell r="G101">
            <v>0</v>
          </cell>
          <cell r="H101">
            <v>0.93</v>
          </cell>
        </row>
        <row r="102">
          <cell r="A102" t="str">
            <v>025901</v>
          </cell>
          <cell r="B102" t="str">
            <v>BANGS ISD</v>
          </cell>
          <cell r="C102">
            <v>387090052</v>
          </cell>
          <cell r="D102">
            <v>387090052</v>
          </cell>
          <cell r="E102">
            <v>0</v>
          </cell>
          <cell r="F102">
            <v>0</v>
          </cell>
          <cell r="G102">
            <v>0</v>
          </cell>
          <cell r="H102">
            <v>0.93</v>
          </cell>
        </row>
        <row r="103">
          <cell r="A103" t="str">
            <v>025902</v>
          </cell>
          <cell r="B103" t="str">
            <v>BROWNWOOD ISD</v>
          </cell>
          <cell r="C103">
            <v>1541741975</v>
          </cell>
          <cell r="D103">
            <v>1541741975</v>
          </cell>
          <cell r="E103">
            <v>0</v>
          </cell>
          <cell r="F103">
            <v>0</v>
          </cell>
          <cell r="G103">
            <v>0</v>
          </cell>
          <cell r="H103">
            <v>0.93</v>
          </cell>
        </row>
        <row r="104">
          <cell r="A104" t="str">
            <v>025904</v>
          </cell>
          <cell r="B104" t="str">
            <v>BLANKET ISD</v>
          </cell>
          <cell r="C104">
            <v>74535298</v>
          </cell>
          <cell r="D104">
            <v>74535298</v>
          </cell>
          <cell r="E104">
            <v>0</v>
          </cell>
          <cell r="F104">
            <v>0</v>
          </cell>
          <cell r="G104">
            <v>0</v>
          </cell>
          <cell r="H104">
            <v>0.93</v>
          </cell>
        </row>
        <row r="105">
          <cell r="A105" t="str">
            <v>025905</v>
          </cell>
          <cell r="B105" t="str">
            <v>MAY ISD</v>
          </cell>
          <cell r="C105">
            <v>186314215</v>
          </cell>
          <cell r="D105">
            <v>186314215</v>
          </cell>
          <cell r="E105">
            <v>0</v>
          </cell>
          <cell r="F105">
            <v>0</v>
          </cell>
          <cell r="G105">
            <v>0</v>
          </cell>
          <cell r="H105">
            <v>0.93</v>
          </cell>
        </row>
        <row r="106">
          <cell r="A106" t="str">
            <v>025906</v>
          </cell>
          <cell r="B106" t="str">
            <v>ZEPHYR ISD</v>
          </cell>
          <cell r="C106">
            <v>58583701</v>
          </cell>
          <cell r="D106">
            <v>58583701</v>
          </cell>
          <cell r="E106">
            <v>0</v>
          </cell>
          <cell r="F106">
            <v>0</v>
          </cell>
          <cell r="G106">
            <v>0</v>
          </cell>
          <cell r="H106">
            <v>0.93</v>
          </cell>
        </row>
        <row r="107">
          <cell r="A107" t="str">
            <v>025908</v>
          </cell>
          <cell r="B107" t="str">
            <v>BROOKESMITH ISD</v>
          </cell>
          <cell r="C107">
            <v>127311654</v>
          </cell>
          <cell r="D107">
            <v>127311654</v>
          </cell>
          <cell r="E107">
            <v>0</v>
          </cell>
          <cell r="F107">
            <v>0</v>
          </cell>
          <cell r="G107">
            <v>0</v>
          </cell>
          <cell r="H107">
            <v>0.93</v>
          </cell>
        </row>
        <row r="108">
          <cell r="A108" t="str">
            <v>025909</v>
          </cell>
          <cell r="B108" t="str">
            <v>EARLY ISD</v>
          </cell>
          <cell r="C108">
            <v>339259857</v>
          </cell>
          <cell r="D108">
            <v>339259857</v>
          </cell>
          <cell r="E108">
            <v>0</v>
          </cell>
          <cell r="F108">
            <v>0</v>
          </cell>
          <cell r="G108">
            <v>0</v>
          </cell>
          <cell r="H108">
            <v>0.93</v>
          </cell>
        </row>
        <row r="109">
          <cell r="A109" t="str">
            <v>026901</v>
          </cell>
          <cell r="B109" t="str">
            <v>CALDWELL ISD</v>
          </cell>
          <cell r="C109">
            <v>1276576549</v>
          </cell>
          <cell r="D109">
            <v>1276576549</v>
          </cell>
          <cell r="E109">
            <v>0</v>
          </cell>
          <cell r="F109">
            <v>0</v>
          </cell>
          <cell r="G109">
            <v>0</v>
          </cell>
          <cell r="H109">
            <v>0.93</v>
          </cell>
        </row>
        <row r="110">
          <cell r="A110" t="str">
            <v>026902</v>
          </cell>
          <cell r="B110" t="str">
            <v>SOMERVILLE ISD</v>
          </cell>
          <cell r="C110">
            <v>363770637</v>
          </cell>
          <cell r="D110">
            <v>363770637</v>
          </cell>
          <cell r="E110">
            <v>0</v>
          </cell>
          <cell r="F110">
            <v>0</v>
          </cell>
          <cell r="G110">
            <v>0</v>
          </cell>
          <cell r="H110">
            <v>0.93</v>
          </cell>
        </row>
        <row r="111">
          <cell r="A111" t="str">
            <v>026903</v>
          </cell>
          <cell r="B111" t="str">
            <v>SNOOK ISD</v>
          </cell>
          <cell r="C111">
            <v>327176666</v>
          </cell>
          <cell r="D111">
            <v>327176666</v>
          </cell>
          <cell r="E111">
            <v>0</v>
          </cell>
          <cell r="F111">
            <v>0</v>
          </cell>
          <cell r="G111">
            <v>0</v>
          </cell>
          <cell r="H111">
            <v>0.93</v>
          </cell>
        </row>
        <row r="112">
          <cell r="A112" t="str">
            <v>027903</v>
          </cell>
          <cell r="B112" t="str">
            <v>BURNET CISD</v>
          </cell>
          <cell r="C112">
            <v>2850682037</v>
          </cell>
          <cell r="D112">
            <v>2850682037</v>
          </cell>
          <cell r="E112">
            <v>0</v>
          </cell>
          <cell r="F112">
            <v>0</v>
          </cell>
          <cell r="G112">
            <v>0</v>
          </cell>
          <cell r="H112">
            <v>0.93</v>
          </cell>
        </row>
        <row r="113">
          <cell r="A113" t="str">
            <v>027904</v>
          </cell>
          <cell r="B113" t="str">
            <v>MARBLE FALLS ISD</v>
          </cell>
          <cell r="C113">
            <v>4253794700</v>
          </cell>
          <cell r="D113">
            <v>4253794700</v>
          </cell>
          <cell r="E113">
            <v>0</v>
          </cell>
          <cell r="F113">
            <v>0</v>
          </cell>
          <cell r="G113">
            <v>0</v>
          </cell>
          <cell r="H113">
            <v>0.93</v>
          </cell>
        </row>
        <row r="114">
          <cell r="A114" t="str">
            <v>028902</v>
          </cell>
          <cell r="B114" t="str">
            <v>LOCKHART ISD</v>
          </cell>
          <cell r="C114">
            <v>1686782139</v>
          </cell>
          <cell r="D114">
            <v>1686782139</v>
          </cell>
          <cell r="E114">
            <v>0</v>
          </cell>
          <cell r="F114">
            <v>0</v>
          </cell>
          <cell r="G114">
            <v>0</v>
          </cell>
          <cell r="H114">
            <v>0.93</v>
          </cell>
        </row>
        <row r="115">
          <cell r="A115" t="str">
            <v>028903</v>
          </cell>
          <cell r="B115" t="str">
            <v>LULING ISD</v>
          </cell>
          <cell r="C115">
            <v>538752656</v>
          </cell>
          <cell r="D115">
            <v>538752656</v>
          </cell>
          <cell r="E115">
            <v>0</v>
          </cell>
          <cell r="F115">
            <v>0</v>
          </cell>
          <cell r="G115">
            <v>0</v>
          </cell>
          <cell r="H115">
            <v>0.93</v>
          </cell>
        </row>
        <row r="116">
          <cell r="A116" t="str">
            <v>028906</v>
          </cell>
          <cell r="B116" t="str">
            <v>PRAIRIE LEA ISD</v>
          </cell>
          <cell r="C116">
            <v>160128867</v>
          </cell>
          <cell r="D116">
            <v>160128867</v>
          </cell>
          <cell r="E116">
            <v>0</v>
          </cell>
          <cell r="F116">
            <v>0</v>
          </cell>
          <cell r="G116">
            <v>0</v>
          </cell>
          <cell r="H116">
            <v>0.93</v>
          </cell>
        </row>
        <row r="117">
          <cell r="A117" t="str">
            <v>029901</v>
          </cell>
          <cell r="B117" t="str">
            <v>CALHOUN COUNTY ISD</v>
          </cell>
          <cell r="C117">
            <v>3684421620</v>
          </cell>
          <cell r="D117">
            <v>3625418989</v>
          </cell>
          <cell r="E117">
            <v>118005262</v>
          </cell>
          <cell r="F117">
            <v>0</v>
          </cell>
          <cell r="G117">
            <v>0</v>
          </cell>
          <cell r="H117">
            <v>0.93</v>
          </cell>
        </row>
        <row r="118">
          <cell r="A118" t="str">
            <v>030901</v>
          </cell>
          <cell r="B118" t="str">
            <v>CROSS PLAINS ISD</v>
          </cell>
          <cell r="C118">
            <v>166308967</v>
          </cell>
          <cell r="D118">
            <v>166308967</v>
          </cell>
          <cell r="E118">
            <v>0</v>
          </cell>
          <cell r="F118">
            <v>0</v>
          </cell>
          <cell r="G118">
            <v>0</v>
          </cell>
          <cell r="H118">
            <v>0.93</v>
          </cell>
        </row>
        <row r="119">
          <cell r="A119" t="str">
            <v>030902</v>
          </cell>
          <cell r="B119" t="str">
            <v>CLYDE CISD</v>
          </cell>
          <cell r="C119">
            <v>519314644</v>
          </cell>
          <cell r="D119">
            <v>519314644</v>
          </cell>
          <cell r="E119">
            <v>0</v>
          </cell>
          <cell r="F119">
            <v>0</v>
          </cell>
          <cell r="G119">
            <v>0</v>
          </cell>
          <cell r="H119">
            <v>0.93</v>
          </cell>
        </row>
        <row r="120">
          <cell r="A120" t="str">
            <v>030903</v>
          </cell>
          <cell r="B120" t="str">
            <v>BAIRD ISD</v>
          </cell>
          <cell r="C120">
            <v>233187026</v>
          </cell>
          <cell r="D120">
            <v>233187026</v>
          </cell>
          <cell r="E120">
            <v>0</v>
          </cell>
          <cell r="F120">
            <v>0</v>
          </cell>
          <cell r="G120">
            <v>0</v>
          </cell>
          <cell r="H120">
            <v>0.93</v>
          </cell>
        </row>
        <row r="121">
          <cell r="A121" t="str">
            <v>030906</v>
          </cell>
          <cell r="B121" t="str">
            <v>EULA ISD</v>
          </cell>
          <cell r="C121">
            <v>271602364</v>
          </cell>
          <cell r="D121">
            <v>271602364</v>
          </cell>
          <cell r="E121">
            <v>0</v>
          </cell>
          <cell r="F121">
            <v>0</v>
          </cell>
          <cell r="G121">
            <v>0</v>
          </cell>
          <cell r="H121">
            <v>0.93</v>
          </cell>
        </row>
        <row r="122">
          <cell r="A122" t="str">
            <v>031901</v>
          </cell>
          <cell r="B122" t="str">
            <v>BROWNSVILLE ISD</v>
          </cell>
          <cell r="C122">
            <v>6198727767</v>
          </cell>
          <cell r="D122">
            <v>6198727767</v>
          </cell>
          <cell r="E122">
            <v>0</v>
          </cell>
          <cell r="F122">
            <v>0</v>
          </cell>
          <cell r="G122">
            <v>0</v>
          </cell>
          <cell r="H122">
            <v>0.93</v>
          </cell>
        </row>
        <row r="123">
          <cell r="A123" t="str">
            <v>031903</v>
          </cell>
          <cell r="B123" t="str">
            <v>HARLINGEN CISD</v>
          </cell>
          <cell r="C123">
            <v>3822710505</v>
          </cell>
          <cell r="D123">
            <v>3822710505</v>
          </cell>
          <cell r="E123">
            <v>0</v>
          </cell>
          <cell r="F123">
            <v>0</v>
          </cell>
          <cell r="G123">
            <v>0</v>
          </cell>
          <cell r="H123">
            <v>0.93</v>
          </cell>
        </row>
        <row r="124">
          <cell r="A124" t="str">
            <v>031905</v>
          </cell>
          <cell r="B124" t="str">
            <v>LA FERIA ISD</v>
          </cell>
          <cell r="C124">
            <v>435607128</v>
          </cell>
          <cell r="D124">
            <v>435607128</v>
          </cell>
          <cell r="E124">
            <v>0</v>
          </cell>
          <cell r="F124">
            <v>0</v>
          </cell>
          <cell r="G124">
            <v>0</v>
          </cell>
          <cell r="H124">
            <v>0.93</v>
          </cell>
        </row>
        <row r="125">
          <cell r="A125" t="str">
            <v>031906</v>
          </cell>
          <cell r="B125" t="str">
            <v>LOS FRESNOS CISD</v>
          </cell>
          <cell r="C125">
            <v>2089856835</v>
          </cell>
          <cell r="D125">
            <v>2089856835</v>
          </cell>
          <cell r="E125">
            <v>0</v>
          </cell>
          <cell r="F125">
            <v>0</v>
          </cell>
          <cell r="G125">
            <v>0</v>
          </cell>
          <cell r="H125">
            <v>0.93</v>
          </cell>
        </row>
        <row r="126">
          <cell r="A126" t="str">
            <v>031909</v>
          </cell>
          <cell r="B126" t="str">
            <v>POINT ISABEL ISD</v>
          </cell>
          <cell r="C126">
            <v>3900864893</v>
          </cell>
          <cell r="D126">
            <v>3900864893</v>
          </cell>
          <cell r="E126">
            <v>0</v>
          </cell>
          <cell r="F126">
            <v>0</v>
          </cell>
          <cell r="G126">
            <v>0</v>
          </cell>
          <cell r="H126">
            <v>0.93</v>
          </cell>
        </row>
        <row r="127">
          <cell r="A127" t="str">
            <v>031911</v>
          </cell>
          <cell r="B127" t="str">
            <v>RIO HONDO ISD</v>
          </cell>
          <cell r="C127">
            <v>324241382</v>
          </cell>
          <cell r="D127">
            <v>324241382</v>
          </cell>
          <cell r="E127">
            <v>0</v>
          </cell>
          <cell r="F127">
            <v>0</v>
          </cell>
          <cell r="G127">
            <v>0</v>
          </cell>
          <cell r="H127">
            <v>0.93</v>
          </cell>
        </row>
        <row r="128">
          <cell r="A128" t="str">
            <v>031912</v>
          </cell>
          <cell r="B128" t="str">
            <v>SAN BENITO CISD</v>
          </cell>
          <cell r="C128">
            <v>1163695681</v>
          </cell>
          <cell r="D128">
            <v>1163695681</v>
          </cell>
          <cell r="E128">
            <v>0</v>
          </cell>
          <cell r="F128">
            <v>0</v>
          </cell>
          <cell r="G128">
            <v>0</v>
          </cell>
          <cell r="H128">
            <v>0.93</v>
          </cell>
        </row>
        <row r="129">
          <cell r="A129" t="str">
            <v>031913</v>
          </cell>
          <cell r="B129" t="str">
            <v>SANTA MARIA ISD</v>
          </cell>
          <cell r="C129">
            <v>67591380</v>
          </cell>
          <cell r="D129">
            <v>67591380</v>
          </cell>
          <cell r="E129">
            <v>0</v>
          </cell>
          <cell r="F129">
            <v>0</v>
          </cell>
          <cell r="G129">
            <v>0</v>
          </cell>
          <cell r="H129">
            <v>0.93</v>
          </cell>
        </row>
        <row r="130">
          <cell r="A130" t="str">
            <v>031914</v>
          </cell>
          <cell r="B130" t="str">
            <v>SANTA ROSA ISD</v>
          </cell>
          <cell r="C130">
            <v>95345750</v>
          </cell>
          <cell r="D130">
            <v>95345750</v>
          </cell>
          <cell r="E130">
            <v>0</v>
          </cell>
          <cell r="F130">
            <v>0</v>
          </cell>
          <cell r="G130">
            <v>0</v>
          </cell>
          <cell r="H130">
            <v>0.93</v>
          </cell>
        </row>
        <row r="131">
          <cell r="A131" t="str">
            <v>031916</v>
          </cell>
          <cell r="B131" t="str">
            <v>SOUTH TEXAS ISD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0.93</v>
          </cell>
        </row>
        <row r="132">
          <cell r="A132" t="str">
            <v>032902</v>
          </cell>
          <cell r="B132" t="str">
            <v>PITTSBURG ISD</v>
          </cell>
          <cell r="C132">
            <v>836251959</v>
          </cell>
          <cell r="D132">
            <v>836251959</v>
          </cell>
          <cell r="E132">
            <v>0</v>
          </cell>
          <cell r="F132">
            <v>0</v>
          </cell>
          <cell r="G132">
            <v>0</v>
          </cell>
          <cell r="H132">
            <v>0.93</v>
          </cell>
        </row>
        <row r="133">
          <cell r="A133" t="str">
            <v>033901</v>
          </cell>
          <cell r="B133" t="str">
            <v>GROOM ISD</v>
          </cell>
          <cell r="C133">
            <v>117995294</v>
          </cell>
          <cell r="D133">
            <v>117995294</v>
          </cell>
          <cell r="E133">
            <v>0</v>
          </cell>
          <cell r="F133">
            <v>0</v>
          </cell>
          <cell r="G133">
            <v>0</v>
          </cell>
          <cell r="H133">
            <v>0.93</v>
          </cell>
        </row>
        <row r="134">
          <cell r="A134" t="str">
            <v>033902</v>
          </cell>
          <cell r="B134" t="str">
            <v>PANHANDLE ISD</v>
          </cell>
          <cell r="C134">
            <v>538845498</v>
          </cell>
          <cell r="D134">
            <v>528235193</v>
          </cell>
          <cell r="E134">
            <v>21220610</v>
          </cell>
          <cell r="F134">
            <v>0</v>
          </cell>
          <cell r="G134">
            <v>0</v>
          </cell>
          <cell r="H134">
            <v>0.93</v>
          </cell>
        </row>
        <row r="135">
          <cell r="A135" t="str">
            <v>033904</v>
          </cell>
          <cell r="B135" t="str">
            <v>WHITE DEER ISD</v>
          </cell>
          <cell r="C135">
            <v>241591541</v>
          </cell>
          <cell r="D135">
            <v>239845211</v>
          </cell>
          <cell r="E135">
            <v>3492660</v>
          </cell>
          <cell r="F135">
            <v>0</v>
          </cell>
          <cell r="G135">
            <v>0</v>
          </cell>
          <cell r="H135">
            <v>0.93</v>
          </cell>
        </row>
        <row r="136">
          <cell r="A136" t="str">
            <v>034901</v>
          </cell>
          <cell r="B136" t="str">
            <v>ATLANTA ISD</v>
          </cell>
          <cell r="C136">
            <v>549680883</v>
          </cell>
          <cell r="D136">
            <v>549680883</v>
          </cell>
          <cell r="E136">
            <v>0</v>
          </cell>
          <cell r="F136">
            <v>0</v>
          </cell>
          <cell r="G136">
            <v>0</v>
          </cell>
          <cell r="H136">
            <v>0.93</v>
          </cell>
        </row>
        <row r="137">
          <cell r="A137" t="str">
            <v>034902</v>
          </cell>
          <cell r="B137" t="str">
            <v>AVINGER ISD</v>
          </cell>
          <cell r="C137">
            <v>69857073</v>
          </cell>
          <cell r="D137">
            <v>69857073</v>
          </cell>
          <cell r="E137">
            <v>0</v>
          </cell>
          <cell r="F137">
            <v>0</v>
          </cell>
          <cell r="G137">
            <v>0</v>
          </cell>
          <cell r="H137">
            <v>0.93</v>
          </cell>
        </row>
        <row r="138">
          <cell r="A138" t="str">
            <v>034903</v>
          </cell>
          <cell r="B138" t="str">
            <v>HUGHES SPRINGS ISD</v>
          </cell>
          <cell r="C138">
            <v>279044035</v>
          </cell>
          <cell r="D138">
            <v>279044035</v>
          </cell>
          <cell r="E138">
            <v>0</v>
          </cell>
          <cell r="F138">
            <v>0</v>
          </cell>
          <cell r="G138">
            <v>0</v>
          </cell>
          <cell r="H138">
            <v>0.93</v>
          </cell>
        </row>
        <row r="139">
          <cell r="A139" t="str">
            <v>034905</v>
          </cell>
          <cell r="B139" t="str">
            <v>LINDEN-KILDARE CISD</v>
          </cell>
          <cell r="C139">
            <v>254817035</v>
          </cell>
          <cell r="D139">
            <v>254817035</v>
          </cell>
          <cell r="E139">
            <v>0</v>
          </cell>
          <cell r="F139">
            <v>0</v>
          </cell>
          <cell r="G139">
            <v>0</v>
          </cell>
          <cell r="H139">
            <v>0.93</v>
          </cell>
        </row>
        <row r="140">
          <cell r="A140" t="str">
            <v>034906</v>
          </cell>
          <cell r="B140" t="str">
            <v>MCLEOD ISD</v>
          </cell>
          <cell r="C140">
            <v>37919585</v>
          </cell>
          <cell r="D140">
            <v>37919585</v>
          </cell>
          <cell r="E140">
            <v>0</v>
          </cell>
          <cell r="F140">
            <v>0</v>
          </cell>
          <cell r="G140">
            <v>0</v>
          </cell>
          <cell r="H140">
            <v>0.93</v>
          </cell>
        </row>
        <row r="141">
          <cell r="A141" t="str">
            <v>034907</v>
          </cell>
          <cell r="B141" t="str">
            <v>QUEEN CITY ISD</v>
          </cell>
          <cell r="C141">
            <v>513053101</v>
          </cell>
          <cell r="D141">
            <v>501594021</v>
          </cell>
          <cell r="E141">
            <v>22918160</v>
          </cell>
          <cell r="F141">
            <v>0</v>
          </cell>
          <cell r="G141">
            <v>0</v>
          </cell>
          <cell r="H141">
            <v>0.93</v>
          </cell>
        </row>
        <row r="142">
          <cell r="A142" t="str">
            <v>034909</v>
          </cell>
          <cell r="B142" t="str">
            <v>BLOOMBURG ISD</v>
          </cell>
          <cell r="C142">
            <v>45950493</v>
          </cell>
          <cell r="D142">
            <v>45950493</v>
          </cell>
          <cell r="E142">
            <v>0</v>
          </cell>
          <cell r="F142">
            <v>0</v>
          </cell>
          <cell r="G142">
            <v>0</v>
          </cell>
          <cell r="H142">
            <v>0.93</v>
          </cell>
        </row>
        <row r="143">
          <cell r="A143" t="str">
            <v>035901</v>
          </cell>
          <cell r="B143" t="str">
            <v>DIMMITT ISD</v>
          </cell>
          <cell r="C143">
            <v>290000068</v>
          </cell>
          <cell r="D143">
            <v>290000068</v>
          </cell>
          <cell r="E143">
            <v>0</v>
          </cell>
          <cell r="F143">
            <v>0</v>
          </cell>
          <cell r="G143">
            <v>0</v>
          </cell>
          <cell r="H143">
            <v>0.93</v>
          </cell>
        </row>
        <row r="144">
          <cell r="A144" t="str">
            <v>035902</v>
          </cell>
          <cell r="B144" t="str">
            <v>HART ISD</v>
          </cell>
          <cell r="C144">
            <v>71563464</v>
          </cell>
          <cell r="D144">
            <v>71563464</v>
          </cell>
          <cell r="E144">
            <v>0</v>
          </cell>
          <cell r="F144">
            <v>0</v>
          </cell>
          <cell r="G144">
            <v>0</v>
          </cell>
          <cell r="H144">
            <v>0.93</v>
          </cell>
        </row>
        <row r="145">
          <cell r="A145" t="str">
            <v>035903</v>
          </cell>
          <cell r="B145" t="str">
            <v>NAZARETH ISD</v>
          </cell>
          <cell r="C145">
            <v>71265133</v>
          </cell>
          <cell r="D145">
            <v>71265133</v>
          </cell>
          <cell r="E145">
            <v>0</v>
          </cell>
          <cell r="F145">
            <v>0</v>
          </cell>
          <cell r="G145">
            <v>0</v>
          </cell>
          <cell r="H145">
            <v>0.93</v>
          </cell>
        </row>
        <row r="146">
          <cell r="A146" t="str">
            <v>036901</v>
          </cell>
          <cell r="B146" t="str">
            <v>ANAHUAC ISD</v>
          </cell>
          <cell r="C146">
            <v>599355994</v>
          </cell>
          <cell r="D146">
            <v>576338059</v>
          </cell>
          <cell r="E146">
            <v>46035870</v>
          </cell>
          <cell r="F146">
            <v>0</v>
          </cell>
          <cell r="G146">
            <v>0</v>
          </cell>
          <cell r="H146">
            <v>0.93</v>
          </cell>
        </row>
        <row r="147">
          <cell r="A147" t="str">
            <v>036902</v>
          </cell>
          <cell r="B147" t="str">
            <v>BARBERS HILL ISD</v>
          </cell>
          <cell r="C147">
            <v>5832907219</v>
          </cell>
          <cell r="D147">
            <v>5680981159</v>
          </cell>
          <cell r="E147">
            <v>303852120</v>
          </cell>
          <cell r="F147">
            <v>0</v>
          </cell>
          <cell r="G147">
            <v>0</v>
          </cell>
          <cell r="H147">
            <v>0.93</v>
          </cell>
        </row>
        <row r="148">
          <cell r="A148" t="str">
            <v>036903</v>
          </cell>
          <cell r="B148" t="str">
            <v>EAST CHAMBERS ISD</v>
          </cell>
          <cell r="C148">
            <v>316121670</v>
          </cell>
          <cell r="D148">
            <v>300651935</v>
          </cell>
          <cell r="E148">
            <v>30939470</v>
          </cell>
          <cell r="F148">
            <v>0</v>
          </cell>
          <cell r="G148">
            <v>0</v>
          </cell>
          <cell r="H148">
            <v>0.93</v>
          </cell>
        </row>
        <row r="149">
          <cell r="A149" t="str">
            <v>037901</v>
          </cell>
          <cell r="B149" t="str">
            <v>ALTO ISD</v>
          </cell>
          <cell r="C149">
            <v>150919219</v>
          </cell>
          <cell r="D149">
            <v>150919219</v>
          </cell>
          <cell r="E149">
            <v>0</v>
          </cell>
          <cell r="F149">
            <v>0</v>
          </cell>
          <cell r="G149">
            <v>0</v>
          </cell>
          <cell r="H149">
            <v>0.93</v>
          </cell>
        </row>
        <row r="150">
          <cell r="A150" t="str">
            <v>037904</v>
          </cell>
          <cell r="B150" t="str">
            <v>JACKSONVILLE ISD</v>
          </cell>
          <cell r="C150">
            <v>1313329698</v>
          </cell>
          <cell r="D150">
            <v>1313329698</v>
          </cell>
          <cell r="E150">
            <v>0</v>
          </cell>
          <cell r="F150">
            <v>0</v>
          </cell>
          <cell r="G150">
            <v>0</v>
          </cell>
          <cell r="H150">
            <v>0.93</v>
          </cell>
        </row>
        <row r="151">
          <cell r="A151" t="str">
            <v>037907</v>
          </cell>
          <cell r="B151" t="str">
            <v>RUSK ISD</v>
          </cell>
          <cell r="C151">
            <v>462279967</v>
          </cell>
          <cell r="D151">
            <v>462279967</v>
          </cell>
          <cell r="E151">
            <v>0</v>
          </cell>
          <cell r="F151">
            <v>0</v>
          </cell>
          <cell r="G151">
            <v>0</v>
          </cell>
          <cell r="H151">
            <v>0.93</v>
          </cell>
        </row>
        <row r="152">
          <cell r="A152" t="str">
            <v>037908</v>
          </cell>
          <cell r="B152" t="str">
            <v>NEW SUMMERFIELD ISD</v>
          </cell>
          <cell r="C152">
            <v>70276931</v>
          </cell>
          <cell r="D152">
            <v>70276931</v>
          </cell>
          <cell r="E152">
            <v>0</v>
          </cell>
          <cell r="F152">
            <v>0</v>
          </cell>
          <cell r="G152">
            <v>0</v>
          </cell>
          <cell r="H152">
            <v>0.93</v>
          </cell>
        </row>
        <row r="153">
          <cell r="A153" t="str">
            <v>037909</v>
          </cell>
          <cell r="B153" t="str">
            <v>WELLS ISD</v>
          </cell>
          <cell r="C153">
            <v>96326764</v>
          </cell>
          <cell r="D153">
            <v>96326764</v>
          </cell>
          <cell r="E153">
            <v>0</v>
          </cell>
          <cell r="F153">
            <v>0</v>
          </cell>
          <cell r="G153">
            <v>0</v>
          </cell>
          <cell r="H153">
            <v>0.93</v>
          </cell>
        </row>
        <row r="154">
          <cell r="A154" t="str">
            <v>038901</v>
          </cell>
          <cell r="B154" t="str">
            <v>CHILDRESS ISD</v>
          </cell>
          <cell r="C154">
            <v>422277417</v>
          </cell>
          <cell r="D154">
            <v>422277417</v>
          </cell>
          <cell r="E154">
            <v>0</v>
          </cell>
          <cell r="F154">
            <v>0</v>
          </cell>
          <cell r="G154">
            <v>0</v>
          </cell>
          <cell r="H154">
            <v>0.93</v>
          </cell>
        </row>
        <row r="155">
          <cell r="A155" t="str">
            <v>039902</v>
          </cell>
          <cell r="B155" t="str">
            <v>HENRIETTA ISD</v>
          </cell>
          <cell r="C155">
            <v>398815588</v>
          </cell>
          <cell r="D155">
            <v>398815588</v>
          </cell>
          <cell r="E155">
            <v>0</v>
          </cell>
          <cell r="F155">
            <v>0</v>
          </cell>
          <cell r="G155">
            <v>0</v>
          </cell>
          <cell r="H155">
            <v>0.93</v>
          </cell>
        </row>
        <row r="156">
          <cell r="A156" t="str">
            <v>039903</v>
          </cell>
          <cell r="B156" t="str">
            <v>PETROLIA CISD</v>
          </cell>
          <cell r="C156">
            <v>143436993</v>
          </cell>
          <cell r="D156">
            <v>143436993</v>
          </cell>
          <cell r="E156">
            <v>0</v>
          </cell>
          <cell r="F156">
            <v>0</v>
          </cell>
          <cell r="G156">
            <v>0</v>
          </cell>
          <cell r="H156">
            <v>0.93</v>
          </cell>
        </row>
        <row r="157">
          <cell r="A157" t="str">
            <v>039904</v>
          </cell>
          <cell r="B157" t="str">
            <v>BELLEVUE ISD</v>
          </cell>
          <cell r="C157">
            <v>135185184</v>
          </cell>
          <cell r="D157">
            <v>135185184</v>
          </cell>
          <cell r="E157">
            <v>0</v>
          </cell>
          <cell r="F157">
            <v>0</v>
          </cell>
          <cell r="G157">
            <v>0</v>
          </cell>
          <cell r="H157">
            <v>0.93</v>
          </cell>
        </row>
        <row r="158">
          <cell r="A158" t="str">
            <v>039905</v>
          </cell>
          <cell r="B158" t="str">
            <v>MIDWAY ISD</v>
          </cell>
          <cell r="C158">
            <v>86787823</v>
          </cell>
          <cell r="D158">
            <v>86787823</v>
          </cell>
          <cell r="E158">
            <v>0</v>
          </cell>
          <cell r="F158">
            <v>0</v>
          </cell>
          <cell r="G158">
            <v>0</v>
          </cell>
          <cell r="H158">
            <v>0.93</v>
          </cell>
        </row>
        <row r="159">
          <cell r="A159" t="str">
            <v>040901</v>
          </cell>
          <cell r="B159" t="str">
            <v>MORTON ISD</v>
          </cell>
          <cell r="C159">
            <v>56277375</v>
          </cell>
          <cell r="D159">
            <v>56277375</v>
          </cell>
          <cell r="E159">
            <v>0</v>
          </cell>
          <cell r="F159">
            <v>0</v>
          </cell>
          <cell r="G159">
            <v>0</v>
          </cell>
          <cell r="H159">
            <v>0.93</v>
          </cell>
        </row>
        <row r="160">
          <cell r="A160" t="str">
            <v>040902</v>
          </cell>
          <cell r="B160" t="str">
            <v>WHITEFACE CISD</v>
          </cell>
          <cell r="C160">
            <v>454937965</v>
          </cell>
          <cell r="D160">
            <v>454937965</v>
          </cell>
          <cell r="E160">
            <v>0</v>
          </cell>
          <cell r="F160">
            <v>0</v>
          </cell>
          <cell r="G160">
            <v>0</v>
          </cell>
          <cell r="H160">
            <v>0.93</v>
          </cell>
        </row>
        <row r="161">
          <cell r="A161" t="str">
            <v>041901</v>
          </cell>
          <cell r="B161" t="str">
            <v>BRONTE ISD</v>
          </cell>
          <cell r="C161">
            <v>137384260</v>
          </cell>
          <cell r="D161">
            <v>137384260</v>
          </cell>
          <cell r="E161">
            <v>0</v>
          </cell>
          <cell r="F161">
            <v>0</v>
          </cell>
          <cell r="G161">
            <v>0</v>
          </cell>
          <cell r="H161">
            <v>0.93</v>
          </cell>
        </row>
        <row r="162">
          <cell r="A162" t="str">
            <v>041902</v>
          </cell>
          <cell r="B162" t="str">
            <v>ROBERT LEE ISD</v>
          </cell>
          <cell r="C162">
            <v>255590617</v>
          </cell>
          <cell r="D162">
            <v>252409352</v>
          </cell>
          <cell r="E162">
            <v>6362530</v>
          </cell>
          <cell r="F162">
            <v>0</v>
          </cell>
          <cell r="G162">
            <v>0</v>
          </cell>
          <cell r="H162">
            <v>0.93</v>
          </cell>
        </row>
        <row r="163">
          <cell r="A163" t="str">
            <v>042901</v>
          </cell>
          <cell r="B163" t="str">
            <v>COLEMAN ISD</v>
          </cell>
          <cell r="C163">
            <v>208442827</v>
          </cell>
          <cell r="D163">
            <v>208442827</v>
          </cell>
          <cell r="E163">
            <v>0</v>
          </cell>
          <cell r="F163">
            <v>0</v>
          </cell>
          <cell r="G163">
            <v>0</v>
          </cell>
          <cell r="H163">
            <v>0.93</v>
          </cell>
        </row>
        <row r="164">
          <cell r="A164" t="str">
            <v>042903</v>
          </cell>
          <cell r="B164" t="str">
            <v>SANTA ANNA ISD</v>
          </cell>
          <cell r="C164">
            <v>113989370</v>
          </cell>
          <cell r="D164">
            <v>113989370</v>
          </cell>
          <cell r="E164">
            <v>0</v>
          </cell>
          <cell r="F164">
            <v>0</v>
          </cell>
          <cell r="G164">
            <v>0</v>
          </cell>
          <cell r="H164">
            <v>0.93</v>
          </cell>
        </row>
        <row r="165">
          <cell r="A165" t="str">
            <v>042905</v>
          </cell>
          <cell r="B165" t="str">
            <v>PANTHER CREEK CISD</v>
          </cell>
          <cell r="C165">
            <v>147674452</v>
          </cell>
          <cell r="D165">
            <v>147674452</v>
          </cell>
          <cell r="E165">
            <v>0</v>
          </cell>
          <cell r="F165">
            <v>0</v>
          </cell>
          <cell r="G165">
            <v>0</v>
          </cell>
          <cell r="H165">
            <v>0.93</v>
          </cell>
        </row>
        <row r="166">
          <cell r="A166" t="str">
            <v>043901</v>
          </cell>
          <cell r="B166" t="str">
            <v>ALLEN ISD</v>
          </cell>
          <cell r="C166">
            <v>14914531576</v>
          </cell>
          <cell r="D166">
            <v>14914531576</v>
          </cell>
          <cell r="E166">
            <v>0</v>
          </cell>
          <cell r="F166">
            <v>0</v>
          </cell>
          <cell r="G166">
            <v>0</v>
          </cell>
          <cell r="H166">
            <v>0.93</v>
          </cell>
        </row>
        <row r="167">
          <cell r="A167" t="str">
            <v>043902</v>
          </cell>
          <cell r="B167" t="str">
            <v>ANNA ISD</v>
          </cell>
          <cell r="C167">
            <v>1497033117</v>
          </cell>
          <cell r="D167">
            <v>1497033117</v>
          </cell>
          <cell r="E167">
            <v>0</v>
          </cell>
          <cell r="F167">
            <v>0</v>
          </cell>
          <cell r="G167">
            <v>0</v>
          </cell>
          <cell r="H167">
            <v>0.93</v>
          </cell>
        </row>
        <row r="168">
          <cell r="A168" t="str">
            <v>043903</v>
          </cell>
          <cell r="B168" t="str">
            <v>CELINA ISD</v>
          </cell>
          <cell r="C168">
            <v>1564841087</v>
          </cell>
          <cell r="D168">
            <v>1564841087</v>
          </cell>
          <cell r="E168">
            <v>0</v>
          </cell>
          <cell r="F168">
            <v>0</v>
          </cell>
          <cell r="G168">
            <v>0</v>
          </cell>
          <cell r="H168">
            <v>0.93</v>
          </cell>
        </row>
        <row r="169">
          <cell r="A169" t="str">
            <v>043904</v>
          </cell>
          <cell r="B169" t="str">
            <v>FARMERSVILLE ISD</v>
          </cell>
          <cell r="C169">
            <v>692018916</v>
          </cell>
          <cell r="D169">
            <v>692018916</v>
          </cell>
          <cell r="E169">
            <v>0</v>
          </cell>
          <cell r="F169">
            <v>0</v>
          </cell>
          <cell r="G169">
            <v>0</v>
          </cell>
          <cell r="H169">
            <v>0.93</v>
          </cell>
        </row>
        <row r="170">
          <cell r="A170" t="str">
            <v>043905</v>
          </cell>
          <cell r="B170" t="str">
            <v>FRISCO ISD</v>
          </cell>
          <cell r="C170">
            <v>41199505358</v>
          </cell>
          <cell r="D170">
            <v>41199505358</v>
          </cell>
          <cell r="E170">
            <v>0</v>
          </cell>
          <cell r="F170">
            <v>0</v>
          </cell>
          <cell r="G170">
            <v>0</v>
          </cell>
          <cell r="H170">
            <v>0.93</v>
          </cell>
        </row>
        <row r="171">
          <cell r="A171" t="str">
            <v>043907</v>
          </cell>
          <cell r="B171" t="str">
            <v>MCKINNEY ISD</v>
          </cell>
          <cell r="C171">
            <v>16457153448</v>
          </cell>
          <cell r="D171">
            <v>16457153448</v>
          </cell>
          <cell r="E171">
            <v>0</v>
          </cell>
          <cell r="F171">
            <v>0</v>
          </cell>
          <cell r="G171">
            <v>0</v>
          </cell>
          <cell r="H171">
            <v>0.93</v>
          </cell>
        </row>
        <row r="172">
          <cell r="A172" t="str">
            <v>043908</v>
          </cell>
          <cell r="B172" t="str">
            <v>MELISSA ISD</v>
          </cell>
          <cell r="C172">
            <v>1474699308</v>
          </cell>
          <cell r="D172">
            <v>1474699308</v>
          </cell>
          <cell r="E172">
            <v>0</v>
          </cell>
          <cell r="F172">
            <v>0</v>
          </cell>
          <cell r="G172">
            <v>0</v>
          </cell>
          <cell r="H172">
            <v>0.93</v>
          </cell>
        </row>
        <row r="173">
          <cell r="A173" t="str">
            <v>043910</v>
          </cell>
          <cell r="B173" t="str">
            <v>PLANO ISD</v>
          </cell>
          <cell r="C173">
            <v>56620232474</v>
          </cell>
          <cell r="D173">
            <v>56620232474</v>
          </cell>
          <cell r="E173">
            <v>0</v>
          </cell>
          <cell r="F173">
            <v>0</v>
          </cell>
          <cell r="G173">
            <v>0</v>
          </cell>
          <cell r="H173">
            <v>0.93</v>
          </cell>
        </row>
        <row r="174">
          <cell r="A174" t="str">
            <v>043911</v>
          </cell>
          <cell r="B174" t="str">
            <v>PRINCETON ISD</v>
          </cell>
          <cell r="C174">
            <v>1474817241</v>
          </cell>
          <cell r="D174">
            <v>1474817241</v>
          </cell>
          <cell r="E174">
            <v>0</v>
          </cell>
          <cell r="F174">
            <v>0</v>
          </cell>
          <cell r="G174">
            <v>0</v>
          </cell>
          <cell r="H174">
            <v>0.93</v>
          </cell>
        </row>
        <row r="175">
          <cell r="A175" t="str">
            <v>043912</v>
          </cell>
          <cell r="B175" t="str">
            <v>PROSPER ISD</v>
          </cell>
          <cell r="C175">
            <v>9731467136</v>
          </cell>
          <cell r="D175">
            <v>9731467136</v>
          </cell>
          <cell r="E175">
            <v>0</v>
          </cell>
          <cell r="F175">
            <v>0</v>
          </cell>
          <cell r="G175">
            <v>0</v>
          </cell>
          <cell r="H175">
            <v>0.93</v>
          </cell>
        </row>
        <row r="176">
          <cell r="A176" t="str">
            <v>043914</v>
          </cell>
          <cell r="B176" t="str">
            <v>WYLIE ISD</v>
          </cell>
          <cell r="C176">
            <v>6955351640</v>
          </cell>
          <cell r="D176">
            <v>6955351640</v>
          </cell>
          <cell r="E176">
            <v>0</v>
          </cell>
          <cell r="F176">
            <v>0</v>
          </cell>
          <cell r="G176">
            <v>0</v>
          </cell>
          <cell r="H176">
            <v>0.93</v>
          </cell>
        </row>
        <row r="177">
          <cell r="A177" t="str">
            <v>043917</v>
          </cell>
          <cell r="B177" t="str">
            <v>BLUE RIDGE ISD</v>
          </cell>
          <cell r="C177">
            <v>298273102</v>
          </cell>
          <cell r="D177">
            <v>298273102</v>
          </cell>
          <cell r="E177">
            <v>0</v>
          </cell>
          <cell r="F177">
            <v>0</v>
          </cell>
          <cell r="G177">
            <v>0</v>
          </cell>
          <cell r="H177">
            <v>0.93</v>
          </cell>
        </row>
        <row r="178">
          <cell r="A178" t="str">
            <v>043918</v>
          </cell>
          <cell r="B178" t="str">
            <v>COMMUNITY ISD</v>
          </cell>
          <cell r="C178">
            <v>1051680933</v>
          </cell>
          <cell r="D178">
            <v>1051680933</v>
          </cell>
          <cell r="E178">
            <v>0</v>
          </cell>
          <cell r="F178">
            <v>0</v>
          </cell>
          <cell r="G178">
            <v>0</v>
          </cell>
          <cell r="H178">
            <v>0.93</v>
          </cell>
        </row>
        <row r="179">
          <cell r="A179" t="str">
            <v>043919</v>
          </cell>
          <cell r="B179" t="str">
            <v>LOVEJOY ISD</v>
          </cell>
          <cell r="C179">
            <v>2793462549</v>
          </cell>
          <cell r="D179">
            <v>2793462549</v>
          </cell>
          <cell r="E179">
            <v>0</v>
          </cell>
          <cell r="F179">
            <v>0</v>
          </cell>
          <cell r="G179">
            <v>0</v>
          </cell>
          <cell r="H179">
            <v>0.93</v>
          </cell>
        </row>
        <row r="180">
          <cell r="A180" t="str">
            <v>044902</v>
          </cell>
          <cell r="B180" t="str">
            <v>WELLINGTON ISD</v>
          </cell>
          <cell r="C180">
            <v>202221356</v>
          </cell>
          <cell r="D180">
            <v>202221356</v>
          </cell>
          <cell r="E180">
            <v>0</v>
          </cell>
          <cell r="F180">
            <v>0</v>
          </cell>
          <cell r="G180">
            <v>0</v>
          </cell>
          <cell r="H180">
            <v>0.93</v>
          </cell>
        </row>
        <row r="181">
          <cell r="A181" t="str">
            <v>045902</v>
          </cell>
          <cell r="B181" t="str">
            <v>COLUMBUS ISD</v>
          </cell>
          <cell r="C181">
            <v>1205545922</v>
          </cell>
          <cell r="D181">
            <v>1205545922</v>
          </cell>
          <cell r="E181">
            <v>0</v>
          </cell>
          <cell r="F181">
            <v>0</v>
          </cell>
          <cell r="G181">
            <v>0</v>
          </cell>
          <cell r="H181">
            <v>0.93</v>
          </cell>
        </row>
        <row r="182">
          <cell r="A182" t="str">
            <v>045903</v>
          </cell>
          <cell r="B182" t="str">
            <v>RICE CISD</v>
          </cell>
          <cell r="C182">
            <v>908535889</v>
          </cell>
          <cell r="D182">
            <v>908535889</v>
          </cell>
          <cell r="E182">
            <v>0</v>
          </cell>
          <cell r="F182">
            <v>0</v>
          </cell>
          <cell r="G182">
            <v>0</v>
          </cell>
          <cell r="H182">
            <v>0.93</v>
          </cell>
        </row>
        <row r="183">
          <cell r="A183" t="str">
            <v>045905</v>
          </cell>
          <cell r="B183" t="str">
            <v>WEIMAR ISD</v>
          </cell>
          <cell r="C183">
            <v>412154908</v>
          </cell>
          <cell r="D183">
            <v>412154908</v>
          </cell>
          <cell r="E183">
            <v>0</v>
          </cell>
          <cell r="F183">
            <v>0</v>
          </cell>
          <cell r="G183">
            <v>0</v>
          </cell>
          <cell r="H183">
            <v>0.93</v>
          </cell>
        </row>
        <row r="184">
          <cell r="A184" t="str">
            <v>046901</v>
          </cell>
          <cell r="B184" t="str">
            <v>NEW BRAUNFELS ISD</v>
          </cell>
          <cell r="C184">
            <v>5758410244</v>
          </cell>
          <cell r="D184">
            <v>5758410244</v>
          </cell>
          <cell r="E184">
            <v>0</v>
          </cell>
          <cell r="F184">
            <v>0</v>
          </cell>
          <cell r="G184">
            <v>0</v>
          </cell>
          <cell r="H184">
            <v>0.93</v>
          </cell>
        </row>
        <row r="185">
          <cell r="A185" t="str">
            <v>046902</v>
          </cell>
          <cell r="B185" t="str">
            <v>COMAL ISD</v>
          </cell>
          <cell r="C185">
            <v>19319000150</v>
          </cell>
          <cell r="D185">
            <v>18141661413</v>
          </cell>
          <cell r="E185">
            <v>2354677474</v>
          </cell>
          <cell r="F185">
            <v>0</v>
          </cell>
          <cell r="G185">
            <v>0</v>
          </cell>
          <cell r="H185">
            <v>0.93</v>
          </cell>
        </row>
        <row r="186">
          <cell r="A186" t="str">
            <v>047901</v>
          </cell>
          <cell r="B186" t="str">
            <v>COMANCHE ISD</v>
          </cell>
          <cell r="C186">
            <v>455452595</v>
          </cell>
          <cell r="D186">
            <v>455452595</v>
          </cell>
          <cell r="E186">
            <v>0</v>
          </cell>
          <cell r="F186">
            <v>0</v>
          </cell>
          <cell r="G186">
            <v>0</v>
          </cell>
          <cell r="H186">
            <v>0.93</v>
          </cell>
        </row>
        <row r="187">
          <cell r="A187" t="str">
            <v>047902</v>
          </cell>
          <cell r="B187" t="str">
            <v>DE LEON ISD</v>
          </cell>
          <cell r="C187">
            <v>218874176</v>
          </cell>
          <cell r="D187">
            <v>218874176</v>
          </cell>
          <cell r="E187">
            <v>0</v>
          </cell>
          <cell r="F187">
            <v>0</v>
          </cell>
          <cell r="G187">
            <v>0</v>
          </cell>
          <cell r="H187">
            <v>0.93</v>
          </cell>
        </row>
        <row r="188">
          <cell r="A188" t="str">
            <v>047903</v>
          </cell>
          <cell r="B188" t="str">
            <v>GUSTINE ISD</v>
          </cell>
          <cell r="C188">
            <v>72547571</v>
          </cell>
          <cell r="D188">
            <v>72547571</v>
          </cell>
          <cell r="E188">
            <v>0</v>
          </cell>
          <cell r="F188">
            <v>0</v>
          </cell>
          <cell r="G188">
            <v>0</v>
          </cell>
          <cell r="H188">
            <v>0.93</v>
          </cell>
        </row>
        <row r="189">
          <cell r="A189" t="str">
            <v>047905</v>
          </cell>
          <cell r="B189" t="str">
            <v>SIDNEY ISD</v>
          </cell>
          <cell r="C189">
            <v>37105709</v>
          </cell>
          <cell r="D189">
            <v>37105709</v>
          </cell>
          <cell r="E189">
            <v>0</v>
          </cell>
          <cell r="F189">
            <v>0</v>
          </cell>
          <cell r="G189">
            <v>0</v>
          </cell>
          <cell r="H189">
            <v>0.93</v>
          </cell>
        </row>
        <row r="190">
          <cell r="A190" t="str">
            <v>048901</v>
          </cell>
          <cell r="B190" t="str">
            <v>EDEN CISD</v>
          </cell>
          <cell r="C190">
            <v>150523438</v>
          </cell>
          <cell r="D190">
            <v>150523438</v>
          </cell>
          <cell r="E190">
            <v>0</v>
          </cell>
          <cell r="F190">
            <v>0</v>
          </cell>
          <cell r="G190">
            <v>0</v>
          </cell>
          <cell r="H190">
            <v>0.93</v>
          </cell>
        </row>
        <row r="191">
          <cell r="A191" t="str">
            <v>048903</v>
          </cell>
          <cell r="B191" t="str">
            <v>PAINT ROCK ISD</v>
          </cell>
          <cell r="C191">
            <v>75268434</v>
          </cell>
          <cell r="D191">
            <v>75268434</v>
          </cell>
          <cell r="E191">
            <v>0</v>
          </cell>
          <cell r="F191">
            <v>0</v>
          </cell>
          <cell r="G191">
            <v>0</v>
          </cell>
          <cell r="H191">
            <v>0.93</v>
          </cell>
        </row>
        <row r="192">
          <cell r="A192" t="str">
            <v>049901</v>
          </cell>
          <cell r="B192" t="str">
            <v>GAINESVILLE ISD</v>
          </cell>
          <cell r="C192">
            <v>1261730954</v>
          </cell>
          <cell r="D192">
            <v>1261730954</v>
          </cell>
          <cell r="E192">
            <v>0</v>
          </cell>
          <cell r="F192">
            <v>0</v>
          </cell>
          <cell r="G192">
            <v>0</v>
          </cell>
          <cell r="H192">
            <v>0.93</v>
          </cell>
        </row>
        <row r="193">
          <cell r="A193" t="str">
            <v>049902</v>
          </cell>
          <cell r="B193" t="str">
            <v>MUENSTER ISD</v>
          </cell>
          <cell r="C193">
            <v>390123609</v>
          </cell>
          <cell r="D193">
            <v>390123609</v>
          </cell>
          <cell r="E193">
            <v>0</v>
          </cell>
          <cell r="F193">
            <v>0</v>
          </cell>
          <cell r="G193">
            <v>0</v>
          </cell>
          <cell r="H193">
            <v>0.93</v>
          </cell>
        </row>
        <row r="194">
          <cell r="A194" t="str">
            <v>049903</v>
          </cell>
          <cell r="B194" t="str">
            <v>VALLEY VIEW ISD</v>
          </cell>
          <cell r="C194">
            <v>332737849</v>
          </cell>
          <cell r="D194">
            <v>332737849</v>
          </cell>
          <cell r="E194">
            <v>0</v>
          </cell>
          <cell r="F194">
            <v>0</v>
          </cell>
          <cell r="G194">
            <v>0</v>
          </cell>
          <cell r="H194">
            <v>0.93</v>
          </cell>
        </row>
        <row r="195">
          <cell r="A195" t="str">
            <v>049905</v>
          </cell>
          <cell r="B195" t="str">
            <v>CALLISBURG ISD</v>
          </cell>
          <cell r="C195">
            <v>786655698</v>
          </cell>
          <cell r="D195">
            <v>786655698</v>
          </cell>
          <cell r="E195">
            <v>0</v>
          </cell>
          <cell r="F195">
            <v>0</v>
          </cell>
          <cell r="G195">
            <v>0</v>
          </cell>
          <cell r="H195">
            <v>0.93</v>
          </cell>
        </row>
        <row r="196">
          <cell r="A196" t="str">
            <v>049906</v>
          </cell>
          <cell r="B196" t="str">
            <v>ERA ISD</v>
          </cell>
          <cell r="C196">
            <v>186233370</v>
          </cell>
          <cell r="D196">
            <v>186233370</v>
          </cell>
          <cell r="E196">
            <v>0</v>
          </cell>
          <cell r="F196">
            <v>0</v>
          </cell>
          <cell r="G196">
            <v>0</v>
          </cell>
          <cell r="H196">
            <v>0.93</v>
          </cell>
        </row>
        <row r="197">
          <cell r="A197" t="str">
            <v>049907</v>
          </cell>
          <cell r="B197" t="str">
            <v>LINDSAY ISD</v>
          </cell>
          <cell r="C197">
            <v>362602303</v>
          </cell>
          <cell r="D197">
            <v>362602303</v>
          </cell>
          <cell r="E197">
            <v>0</v>
          </cell>
          <cell r="F197">
            <v>0</v>
          </cell>
          <cell r="G197">
            <v>0</v>
          </cell>
          <cell r="H197">
            <v>0.93</v>
          </cell>
        </row>
        <row r="198">
          <cell r="A198" t="str">
            <v>049908</v>
          </cell>
          <cell r="B198" t="str">
            <v>WALNUT BEND ISD</v>
          </cell>
          <cell r="C198">
            <v>14360254</v>
          </cell>
          <cell r="D198">
            <v>14360254</v>
          </cell>
          <cell r="E198">
            <v>0</v>
          </cell>
          <cell r="F198">
            <v>0</v>
          </cell>
          <cell r="G198">
            <v>0</v>
          </cell>
          <cell r="H198">
            <v>0.93</v>
          </cell>
        </row>
        <row r="199">
          <cell r="A199" t="str">
            <v>049909</v>
          </cell>
          <cell r="B199" t="str">
            <v>SIVELLS BEND ISD</v>
          </cell>
          <cell r="C199">
            <v>153601403</v>
          </cell>
          <cell r="D199">
            <v>153601403</v>
          </cell>
          <cell r="E199">
            <v>0</v>
          </cell>
          <cell r="F199">
            <v>0</v>
          </cell>
          <cell r="G199">
            <v>0</v>
          </cell>
          <cell r="H199">
            <v>0.93</v>
          </cell>
        </row>
        <row r="200">
          <cell r="A200" t="str">
            <v>050901</v>
          </cell>
          <cell r="B200" t="str">
            <v>EVANT ISD</v>
          </cell>
          <cell r="C200">
            <v>109643061</v>
          </cell>
          <cell r="D200">
            <v>109643061</v>
          </cell>
          <cell r="E200">
            <v>0</v>
          </cell>
          <cell r="F200">
            <v>0</v>
          </cell>
          <cell r="G200">
            <v>0</v>
          </cell>
          <cell r="H200">
            <v>0.93</v>
          </cell>
        </row>
        <row r="201">
          <cell r="A201" t="str">
            <v>050902</v>
          </cell>
          <cell r="B201" t="str">
            <v>GATESVILLE ISD</v>
          </cell>
          <cell r="C201">
            <v>839121561</v>
          </cell>
          <cell r="D201">
            <v>839121561</v>
          </cell>
          <cell r="E201">
            <v>0</v>
          </cell>
          <cell r="F201">
            <v>0</v>
          </cell>
          <cell r="G201">
            <v>0</v>
          </cell>
          <cell r="H201">
            <v>0.93</v>
          </cell>
        </row>
        <row r="202">
          <cell r="A202" t="str">
            <v>050904</v>
          </cell>
          <cell r="B202" t="str">
            <v>OGLESBY ISD</v>
          </cell>
          <cell r="C202">
            <v>77137837</v>
          </cell>
          <cell r="D202">
            <v>77137837</v>
          </cell>
          <cell r="E202">
            <v>0</v>
          </cell>
          <cell r="F202">
            <v>0</v>
          </cell>
          <cell r="G202">
            <v>0</v>
          </cell>
          <cell r="H202">
            <v>0.93</v>
          </cell>
        </row>
        <row r="203">
          <cell r="A203" t="str">
            <v>050909</v>
          </cell>
          <cell r="B203" t="str">
            <v>JONESBORO ISD</v>
          </cell>
          <cell r="C203">
            <v>96050404</v>
          </cell>
          <cell r="D203">
            <v>96050404</v>
          </cell>
          <cell r="E203">
            <v>0</v>
          </cell>
          <cell r="F203">
            <v>0</v>
          </cell>
          <cell r="G203">
            <v>0</v>
          </cell>
          <cell r="H203">
            <v>0.93</v>
          </cell>
        </row>
        <row r="204">
          <cell r="A204" t="str">
            <v>050910</v>
          </cell>
          <cell r="B204" t="str">
            <v>COPPERAS COVE ISD</v>
          </cell>
          <cell r="C204">
            <v>1449957167</v>
          </cell>
          <cell r="D204">
            <v>1449957167</v>
          </cell>
          <cell r="E204">
            <v>0</v>
          </cell>
          <cell r="F204">
            <v>0</v>
          </cell>
          <cell r="G204">
            <v>0</v>
          </cell>
          <cell r="H204">
            <v>0.93</v>
          </cell>
        </row>
        <row r="205">
          <cell r="A205" t="str">
            <v>051901</v>
          </cell>
          <cell r="B205" t="str">
            <v>PADUCAH ISD</v>
          </cell>
          <cell r="C205">
            <v>163241115</v>
          </cell>
          <cell r="D205">
            <v>162100555</v>
          </cell>
          <cell r="E205">
            <v>2281120</v>
          </cell>
          <cell r="F205">
            <v>0</v>
          </cell>
          <cell r="G205">
            <v>0</v>
          </cell>
          <cell r="H205">
            <v>0.93</v>
          </cell>
        </row>
        <row r="206">
          <cell r="A206" t="str">
            <v>052901</v>
          </cell>
          <cell r="B206" t="str">
            <v>CRANE ISD</v>
          </cell>
          <cell r="C206">
            <v>1250318847</v>
          </cell>
          <cell r="D206">
            <v>1250318847</v>
          </cell>
          <cell r="E206">
            <v>0</v>
          </cell>
          <cell r="F206">
            <v>0</v>
          </cell>
          <cell r="G206">
            <v>0</v>
          </cell>
          <cell r="H206">
            <v>0.93</v>
          </cell>
        </row>
        <row r="207">
          <cell r="A207" t="str">
            <v>053001</v>
          </cell>
          <cell r="B207" t="str">
            <v>CROCKETT COUNTY CONSOLIDATED CSD</v>
          </cell>
          <cell r="C207">
            <v>1514130750</v>
          </cell>
          <cell r="D207">
            <v>1510883590</v>
          </cell>
          <cell r="E207">
            <v>6494320</v>
          </cell>
          <cell r="F207">
            <v>0</v>
          </cell>
          <cell r="G207">
            <v>0</v>
          </cell>
          <cell r="H207">
            <v>0.93</v>
          </cell>
        </row>
        <row r="208">
          <cell r="A208" t="str">
            <v>054901</v>
          </cell>
          <cell r="B208" t="str">
            <v>CROSBYTON CISD</v>
          </cell>
          <cell r="C208">
            <v>118685977</v>
          </cell>
          <cell r="D208">
            <v>118685977</v>
          </cell>
          <cell r="E208">
            <v>0</v>
          </cell>
          <cell r="F208">
            <v>0</v>
          </cell>
          <cell r="G208">
            <v>0</v>
          </cell>
          <cell r="H208">
            <v>0.93</v>
          </cell>
        </row>
        <row r="209">
          <cell r="A209" t="str">
            <v>054902</v>
          </cell>
          <cell r="B209" t="str">
            <v>LORENZO ISD</v>
          </cell>
          <cell r="C209">
            <v>206234742</v>
          </cell>
          <cell r="D209">
            <v>206234742</v>
          </cell>
          <cell r="E209">
            <v>0</v>
          </cell>
          <cell r="F209">
            <v>0</v>
          </cell>
          <cell r="G209">
            <v>0</v>
          </cell>
          <cell r="H209">
            <v>0.93</v>
          </cell>
        </row>
        <row r="210">
          <cell r="A210" t="str">
            <v>054903</v>
          </cell>
          <cell r="B210" t="str">
            <v>RALLS ISD</v>
          </cell>
          <cell r="C210">
            <v>154234743</v>
          </cell>
          <cell r="D210">
            <v>154234743</v>
          </cell>
          <cell r="E210">
            <v>0</v>
          </cell>
          <cell r="F210">
            <v>0</v>
          </cell>
          <cell r="G210">
            <v>0</v>
          </cell>
          <cell r="H210">
            <v>0.93</v>
          </cell>
        </row>
        <row r="211">
          <cell r="A211" t="str">
            <v>055901</v>
          </cell>
          <cell r="B211" t="str">
            <v>CULBERSON COUNTY-ALLAMOORE ISD</v>
          </cell>
          <cell r="C211">
            <v>2508582920</v>
          </cell>
          <cell r="D211">
            <v>2508582920</v>
          </cell>
          <cell r="E211">
            <v>0</v>
          </cell>
          <cell r="F211">
            <v>0</v>
          </cell>
          <cell r="G211">
            <v>0</v>
          </cell>
          <cell r="H211">
            <v>0.93</v>
          </cell>
        </row>
        <row r="212">
          <cell r="A212" t="str">
            <v>056901</v>
          </cell>
          <cell r="B212" t="str">
            <v>DALHART ISD</v>
          </cell>
          <cell r="C212">
            <v>1214081474</v>
          </cell>
          <cell r="D212">
            <v>1214081474</v>
          </cell>
          <cell r="E212">
            <v>0</v>
          </cell>
          <cell r="F212">
            <v>0</v>
          </cell>
          <cell r="G212">
            <v>0</v>
          </cell>
          <cell r="H212">
            <v>0.93</v>
          </cell>
        </row>
        <row r="213">
          <cell r="A213" t="str">
            <v>056902</v>
          </cell>
          <cell r="B213" t="str">
            <v>TEXLINE ISD</v>
          </cell>
          <cell r="C213">
            <v>195048931</v>
          </cell>
          <cell r="D213">
            <v>195048931</v>
          </cell>
          <cell r="E213">
            <v>0</v>
          </cell>
          <cell r="F213">
            <v>0</v>
          </cell>
          <cell r="G213">
            <v>0</v>
          </cell>
          <cell r="H213">
            <v>0.93</v>
          </cell>
        </row>
        <row r="214">
          <cell r="A214" t="str">
            <v>057903</v>
          </cell>
          <cell r="B214" t="str">
            <v>CARROLLTON-FARMERS BRANCH ISD</v>
          </cell>
          <cell r="C214">
            <v>23095609030</v>
          </cell>
          <cell r="D214">
            <v>23095609030</v>
          </cell>
          <cell r="E214">
            <v>0</v>
          </cell>
          <cell r="F214">
            <v>0</v>
          </cell>
          <cell r="G214">
            <v>0</v>
          </cell>
          <cell r="H214">
            <v>0.93</v>
          </cell>
        </row>
        <row r="215">
          <cell r="A215" t="str">
            <v>057904</v>
          </cell>
          <cell r="B215" t="str">
            <v>CEDAR HILL ISD</v>
          </cell>
          <cell r="C215">
            <v>3774655978</v>
          </cell>
          <cell r="D215">
            <v>3774655978</v>
          </cell>
          <cell r="E215">
            <v>0</v>
          </cell>
          <cell r="F215">
            <v>0</v>
          </cell>
          <cell r="G215">
            <v>0</v>
          </cell>
          <cell r="H215">
            <v>0.93</v>
          </cell>
        </row>
        <row r="216">
          <cell r="A216" t="str">
            <v>057905</v>
          </cell>
          <cell r="B216" t="str">
            <v>DALLAS ISD</v>
          </cell>
          <cell r="C216">
            <v>129395816096</v>
          </cell>
          <cell r="D216">
            <v>126999051971</v>
          </cell>
          <cell r="E216">
            <v>4793528250</v>
          </cell>
          <cell r="F216">
            <v>0</v>
          </cell>
          <cell r="G216">
            <v>0</v>
          </cell>
          <cell r="H216">
            <v>0.93</v>
          </cell>
        </row>
        <row r="217">
          <cell r="A217" t="str">
            <v>057906</v>
          </cell>
          <cell r="B217" t="str">
            <v>DESOTO ISD</v>
          </cell>
          <cell r="C217">
            <v>3348587189</v>
          </cell>
          <cell r="D217">
            <v>3348587189</v>
          </cell>
          <cell r="E217">
            <v>0</v>
          </cell>
          <cell r="F217">
            <v>0</v>
          </cell>
          <cell r="G217">
            <v>0</v>
          </cell>
          <cell r="H217">
            <v>0.93</v>
          </cell>
        </row>
        <row r="218">
          <cell r="A218" t="str">
            <v>057907</v>
          </cell>
          <cell r="B218" t="str">
            <v>DUNCANVILLE ISD</v>
          </cell>
          <cell r="C218">
            <v>4914008075</v>
          </cell>
          <cell r="D218">
            <v>4914008075</v>
          </cell>
          <cell r="E218">
            <v>0</v>
          </cell>
          <cell r="F218">
            <v>0</v>
          </cell>
          <cell r="G218">
            <v>0</v>
          </cell>
          <cell r="H218">
            <v>0.93</v>
          </cell>
        </row>
        <row r="219">
          <cell r="A219" t="str">
            <v>057909</v>
          </cell>
          <cell r="B219" t="str">
            <v>GARLAND ISD</v>
          </cell>
          <cell r="C219">
            <v>20515640268</v>
          </cell>
          <cell r="D219">
            <v>20515640268</v>
          </cell>
          <cell r="E219">
            <v>0</v>
          </cell>
          <cell r="F219">
            <v>0</v>
          </cell>
          <cell r="G219">
            <v>0</v>
          </cell>
          <cell r="H219">
            <v>0.93</v>
          </cell>
        </row>
        <row r="220">
          <cell r="A220" t="str">
            <v>057910</v>
          </cell>
          <cell r="B220" t="str">
            <v>GRAND PRAIRIE ISD</v>
          </cell>
          <cell r="C220">
            <v>7548812166</v>
          </cell>
          <cell r="D220">
            <v>7548812166</v>
          </cell>
          <cell r="E220">
            <v>0</v>
          </cell>
          <cell r="F220">
            <v>0</v>
          </cell>
          <cell r="G220">
            <v>0</v>
          </cell>
          <cell r="H220">
            <v>0.93</v>
          </cell>
        </row>
        <row r="221">
          <cell r="A221" t="str">
            <v>057911</v>
          </cell>
          <cell r="B221" t="str">
            <v>HIGHLAND PARK ISD</v>
          </cell>
          <cell r="C221">
            <v>17587096858</v>
          </cell>
          <cell r="D221">
            <v>16131511173</v>
          </cell>
          <cell r="E221">
            <v>2911171370</v>
          </cell>
          <cell r="F221">
            <v>0</v>
          </cell>
          <cell r="G221">
            <v>0</v>
          </cell>
          <cell r="H221">
            <v>0.93</v>
          </cell>
        </row>
        <row r="222">
          <cell r="A222" t="str">
            <v>057912</v>
          </cell>
          <cell r="B222" t="str">
            <v>IRVING ISD</v>
          </cell>
          <cell r="C222">
            <v>14289455871</v>
          </cell>
          <cell r="D222">
            <v>14289455871</v>
          </cell>
          <cell r="E222">
            <v>0</v>
          </cell>
          <cell r="F222">
            <v>0</v>
          </cell>
          <cell r="G222">
            <v>0</v>
          </cell>
          <cell r="H222">
            <v>0.93</v>
          </cell>
        </row>
        <row r="223">
          <cell r="A223" t="str">
            <v>057913</v>
          </cell>
          <cell r="B223" t="str">
            <v>LANCASTER ISD</v>
          </cell>
          <cell r="C223">
            <v>3061718529</v>
          </cell>
          <cell r="D223">
            <v>3061718529</v>
          </cell>
          <cell r="E223">
            <v>0</v>
          </cell>
          <cell r="F223">
            <v>0</v>
          </cell>
          <cell r="G223">
            <v>0</v>
          </cell>
          <cell r="H223">
            <v>0.93</v>
          </cell>
        </row>
        <row r="224">
          <cell r="A224" t="str">
            <v>057914</v>
          </cell>
          <cell r="B224" t="str">
            <v>MESQUITE ISD</v>
          </cell>
          <cell r="C224">
            <v>8874463631</v>
          </cell>
          <cell r="D224">
            <v>8874463631</v>
          </cell>
          <cell r="E224">
            <v>0</v>
          </cell>
          <cell r="F224">
            <v>0</v>
          </cell>
          <cell r="G224">
            <v>0</v>
          </cell>
          <cell r="H224">
            <v>0.93</v>
          </cell>
        </row>
        <row r="225">
          <cell r="A225" t="str">
            <v>057916</v>
          </cell>
          <cell r="B225" t="str">
            <v>RICHARDSON ISD</v>
          </cell>
          <cell r="C225">
            <v>25181482287</v>
          </cell>
          <cell r="D225">
            <v>24521913884</v>
          </cell>
          <cell r="E225">
            <v>1319136806</v>
          </cell>
          <cell r="F225">
            <v>0</v>
          </cell>
          <cell r="G225">
            <v>0</v>
          </cell>
          <cell r="H225">
            <v>0.93</v>
          </cell>
        </row>
        <row r="226">
          <cell r="A226" t="str">
            <v>057919</v>
          </cell>
          <cell r="B226" t="str">
            <v>SUNNYVALE ISD</v>
          </cell>
          <cell r="C226">
            <v>1208046671</v>
          </cell>
          <cell r="D226">
            <v>1208046671</v>
          </cell>
          <cell r="E226">
            <v>0</v>
          </cell>
          <cell r="F226">
            <v>0</v>
          </cell>
          <cell r="G226">
            <v>0</v>
          </cell>
          <cell r="H226">
            <v>0.93</v>
          </cell>
        </row>
        <row r="227">
          <cell r="A227" t="str">
            <v>057922</v>
          </cell>
          <cell r="B227" t="str">
            <v>COPPELL ISD</v>
          </cell>
          <cell r="C227">
            <v>13095593038</v>
          </cell>
          <cell r="D227">
            <v>13095593038</v>
          </cell>
          <cell r="E227">
            <v>0</v>
          </cell>
          <cell r="F227">
            <v>0</v>
          </cell>
          <cell r="G227">
            <v>0</v>
          </cell>
          <cell r="H227">
            <v>0.93</v>
          </cell>
        </row>
        <row r="228">
          <cell r="A228" t="str">
            <v>058902</v>
          </cell>
          <cell r="B228" t="str">
            <v>DAWSON ISD</v>
          </cell>
          <cell r="C228">
            <v>99889651</v>
          </cell>
          <cell r="D228">
            <v>99889651</v>
          </cell>
          <cell r="E228">
            <v>0</v>
          </cell>
          <cell r="F228">
            <v>0</v>
          </cell>
          <cell r="G228">
            <v>0</v>
          </cell>
          <cell r="H228">
            <v>0.93</v>
          </cell>
        </row>
        <row r="229">
          <cell r="A229" t="str">
            <v>058905</v>
          </cell>
          <cell r="B229" t="str">
            <v>KLONDIKE ISD</v>
          </cell>
          <cell r="C229">
            <v>1481708392</v>
          </cell>
          <cell r="D229">
            <v>1480084012</v>
          </cell>
          <cell r="E229">
            <v>3248760</v>
          </cell>
          <cell r="F229">
            <v>0</v>
          </cell>
          <cell r="G229">
            <v>0</v>
          </cell>
          <cell r="H229">
            <v>0.93</v>
          </cell>
        </row>
        <row r="230">
          <cell r="A230" t="str">
            <v>058906</v>
          </cell>
          <cell r="B230" t="str">
            <v>LAMESA ISD</v>
          </cell>
          <cell r="C230">
            <v>563963635</v>
          </cell>
          <cell r="D230">
            <v>563963635</v>
          </cell>
          <cell r="E230">
            <v>0</v>
          </cell>
          <cell r="F230">
            <v>0</v>
          </cell>
          <cell r="G230">
            <v>0</v>
          </cell>
          <cell r="H230">
            <v>0.93</v>
          </cell>
        </row>
        <row r="231">
          <cell r="A231" t="str">
            <v>058909</v>
          </cell>
          <cell r="B231" t="str">
            <v>SANDS CISD</v>
          </cell>
          <cell r="C231">
            <v>1282244023</v>
          </cell>
          <cell r="D231">
            <v>1280923514</v>
          </cell>
          <cell r="E231">
            <v>2641018</v>
          </cell>
          <cell r="F231">
            <v>0</v>
          </cell>
          <cell r="G231">
            <v>0</v>
          </cell>
          <cell r="H231">
            <v>0.93</v>
          </cell>
        </row>
        <row r="232">
          <cell r="A232" t="str">
            <v>059901</v>
          </cell>
          <cell r="B232" t="str">
            <v>HEREFORD ISD</v>
          </cell>
          <cell r="C232">
            <v>1518136663</v>
          </cell>
          <cell r="D232">
            <v>1518136663</v>
          </cell>
          <cell r="E232">
            <v>0</v>
          </cell>
          <cell r="F232">
            <v>0</v>
          </cell>
          <cell r="G232">
            <v>0</v>
          </cell>
          <cell r="H232">
            <v>0.93</v>
          </cell>
        </row>
        <row r="233">
          <cell r="A233" t="str">
            <v>059902</v>
          </cell>
          <cell r="B233" t="str">
            <v>WALCOTT ISD</v>
          </cell>
          <cell r="C233">
            <v>67725751</v>
          </cell>
          <cell r="D233">
            <v>67725751</v>
          </cell>
          <cell r="E233">
            <v>0</v>
          </cell>
          <cell r="F233">
            <v>0</v>
          </cell>
          <cell r="G233">
            <v>0</v>
          </cell>
          <cell r="H233">
            <v>0.93</v>
          </cell>
        </row>
        <row r="234">
          <cell r="A234" t="str">
            <v>060902</v>
          </cell>
          <cell r="B234" t="str">
            <v>COOPER ISD</v>
          </cell>
          <cell r="C234">
            <v>231245050</v>
          </cell>
          <cell r="D234">
            <v>231245050</v>
          </cell>
          <cell r="E234">
            <v>0</v>
          </cell>
          <cell r="F234">
            <v>0</v>
          </cell>
          <cell r="G234">
            <v>0</v>
          </cell>
          <cell r="H234">
            <v>0.93</v>
          </cell>
        </row>
        <row r="235">
          <cell r="A235" t="str">
            <v>060914</v>
          </cell>
          <cell r="B235" t="str">
            <v>FANNINDEL ISD</v>
          </cell>
          <cell r="C235">
            <v>69696806</v>
          </cell>
          <cell r="D235">
            <v>69696806</v>
          </cell>
          <cell r="E235">
            <v>0</v>
          </cell>
          <cell r="F235">
            <v>0</v>
          </cell>
          <cell r="G235">
            <v>0</v>
          </cell>
          <cell r="H235">
            <v>0.93</v>
          </cell>
        </row>
        <row r="236">
          <cell r="A236" t="str">
            <v>061901</v>
          </cell>
          <cell r="B236" t="str">
            <v>DENTON ISD</v>
          </cell>
          <cell r="C236">
            <v>19818562179</v>
          </cell>
          <cell r="D236">
            <v>19818562179</v>
          </cell>
          <cell r="E236">
            <v>0</v>
          </cell>
          <cell r="F236">
            <v>0</v>
          </cell>
          <cell r="G236">
            <v>0</v>
          </cell>
          <cell r="H236">
            <v>0.93</v>
          </cell>
        </row>
        <row r="237">
          <cell r="A237" t="str">
            <v>061902</v>
          </cell>
          <cell r="B237" t="str">
            <v>LEWISVILLE ISD</v>
          </cell>
          <cell r="C237">
            <v>42071478491</v>
          </cell>
          <cell r="D237">
            <v>42071478491</v>
          </cell>
          <cell r="E237">
            <v>0</v>
          </cell>
          <cell r="F237">
            <v>0</v>
          </cell>
          <cell r="G237">
            <v>0</v>
          </cell>
          <cell r="H237">
            <v>0.93</v>
          </cell>
        </row>
        <row r="238">
          <cell r="A238" t="str">
            <v>061903</v>
          </cell>
          <cell r="B238" t="str">
            <v>PILOT POINT ISD</v>
          </cell>
          <cell r="C238">
            <v>858233136</v>
          </cell>
          <cell r="D238">
            <v>858233136</v>
          </cell>
          <cell r="E238">
            <v>0</v>
          </cell>
          <cell r="F238">
            <v>0</v>
          </cell>
          <cell r="G238">
            <v>0</v>
          </cell>
          <cell r="H238">
            <v>0.93</v>
          </cell>
        </row>
        <row r="239">
          <cell r="A239" t="str">
            <v>061905</v>
          </cell>
          <cell r="B239" t="str">
            <v>KRUM ISD</v>
          </cell>
          <cell r="C239">
            <v>937978072</v>
          </cell>
          <cell r="D239">
            <v>937978072</v>
          </cell>
          <cell r="E239">
            <v>0</v>
          </cell>
          <cell r="F239">
            <v>0</v>
          </cell>
          <cell r="G239">
            <v>0</v>
          </cell>
          <cell r="H239">
            <v>0.93</v>
          </cell>
        </row>
        <row r="240">
          <cell r="A240" t="str">
            <v>061906</v>
          </cell>
          <cell r="B240" t="str">
            <v>PONDER ISD</v>
          </cell>
          <cell r="C240">
            <v>769989586</v>
          </cell>
          <cell r="D240">
            <v>769989586</v>
          </cell>
          <cell r="E240">
            <v>0</v>
          </cell>
          <cell r="F240">
            <v>0</v>
          </cell>
          <cell r="G240">
            <v>0</v>
          </cell>
          <cell r="H240">
            <v>0.93</v>
          </cell>
        </row>
        <row r="241">
          <cell r="A241" t="str">
            <v>061907</v>
          </cell>
          <cell r="B241" t="str">
            <v>AUBREY ISD</v>
          </cell>
          <cell r="C241">
            <v>1158247576</v>
          </cell>
          <cell r="D241">
            <v>1158247576</v>
          </cell>
          <cell r="E241">
            <v>0</v>
          </cell>
          <cell r="F241">
            <v>0</v>
          </cell>
          <cell r="G241">
            <v>0</v>
          </cell>
          <cell r="H241">
            <v>0.93</v>
          </cell>
        </row>
        <row r="242">
          <cell r="A242" t="str">
            <v>061908</v>
          </cell>
          <cell r="B242" t="str">
            <v>SANGER ISD</v>
          </cell>
          <cell r="C242">
            <v>1200355128</v>
          </cell>
          <cell r="D242">
            <v>1200355128</v>
          </cell>
          <cell r="E242">
            <v>0</v>
          </cell>
          <cell r="F242">
            <v>0</v>
          </cell>
          <cell r="G242">
            <v>0</v>
          </cell>
          <cell r="H242">
            <v>0.93</v>
          </cell>
        </row>
        <row r="243">
          <cell r="A243" t="str">
            <v>061910</v>
          </cell>
          <cell r="B243" t="str">
            <v>ARGYLE ISD</v>
          </cell>
          <cell r="C243">
            <v>2409723208</v>
          </cell>
          <cell r="D243">
            <v>2409723208</v>
          </cell>
          <cell r="E243">
            <v>0</v>
          </cell>
          <cell r="F243">
            <v>0</v>
          </cell>
          <cell r="G243">
            <v>0</v>
          </cell>
          <cell r="H243">
            <v>0.93</v>
          </cell>
        </row>
        <row r="244">
          <cell r="A244" t="str">
            <v>061911</v>
          </cell>
          <cell r="B244" t="str">
            <v>NORTHWEST ISD</v>
          </cell>
          <cell r="C244">
            <v>19956185760</v>
          </cell>
          <cell r="D244">
            <v>19956185760</v>
          </cell>
          <cell r="E244">
            <v>0</v>
          </cell>
          <cell r="F244">
            <v>0</v>
          </cell>
          <cell r="G244">
            <v>0</v>
          </cell>
          <cell r="H244">
            <v>0.93</v>
          </cell>
        </row>
        <row r="245">
          <cell r="A245" t="str">
            <v>061912</v>
          </cell>
          <cell r="B245" t="str">
            <v>LAKE DALLAS ISD</v>
          </cell>
          <cell r="C245">
            <v>2130539027</v>
          </cell>
          <cell r="D245">
            <v>2130539027</v>
          </cell>
          <cell r="E245">
            <v>0</v>
          </cell>
          <cell r="F245">
            <v>0</v>
          </cell>
          <cell r="G245">
            <v>0</v>
          </cell>
          <cell r="H245">
            <v>0.93</v>
          </cell>
        </row>
        <row r="246">
          <cell r="A246" t="str">
            <v>061914</v>
          </cell>
          <cell r="B246" t="str">
            <v>LITTLE ELM ISD</v>
          </cell>
          <cell r="C246">
            <v>5064669143</v>
          </cell>
          <cell r="D246">
            <v>5064669143</v>
          </cell>
          <cell r="E246">
            <v>0</v>
          </cell>
          <cell r="F246">
            <v>0</v>
          </cell>
          <cell r="G246">
            <v>0</v>
          </cell>
          <cell r="H246">
            <v>0.93</v>
          </cell>
        </row>
        <row r="247">
          <cell r="A247" t="str">
            <v>062901</v>
          </cell>
          <cell r="B247" t="str">
            <v>CUERO ISD</v>
          </cell>
          <cell r="C247">
            <v>1344283381</v>
          </cell>
          <cell r="D247">
            <v>1344283381</v>
          </cell>
          <cell r="E247">
            <v>0</v>
          </cell>
          <cell r="F247">
            <v>0</v>
          </cell>
          <cell r="G247">
            <v>0</v>
          </cell>
          <cell r="H247">
            <v>0.93</v>
          </cell>
        </row>
        <row r="248">
          <cell r="A248" t="str">
            <v>062902</v>
          </cell>
          <cell r="B248" t="str">
            <v>NORDHEIM ISD</v>
          </cell>
          <cell r="C248">
            <v>883296517</v>
          </cell>
          <cell r="D248">
            <v>883296517</v>
          </cell>
          <cell r="E248">
            <v>0</v>
          </cell>
          <cell r="F248">
            <v>0</v>
          </cell>
          <cell r="G248">
            <v>0</v>
          </cell>
          <cell r="H248">
            <v>0.93</v>
          </cell>
        </row>
        <row r="249">
          <cell r="A249" t="str">
            <v>062903</v>
          </cell>
          <cell r="B249" t="str">
            <v>YOAKUM ISD</v>
          </cell>
          <cell r="C249">
            <v>768656674</v>
          </cell>
          <cell r="D249">
            <v>768656674</v>
          </cell>
          <cell r="E249">
            <v>0</v>
          </cell>
          <cell r="F249">
            <v>0</v>
          </cell>
          <cell r="G249">
            <v>0</v>
          </cell>
          <cell r="H249">
            <v>0.93</v>
          </cell>
        </row>
        <row r="250">
          <cell r="A250" t="str">
            <v>062904</v>
          </cell>
          <cell r="B250" t="str">
            <v>YORKTOWN ISD</v>
          </cell>
          <cell r="C250">
            <v>2529735501</v>
          </cell>
          <cell r="D250">
            <v>2529735501</v>
          </cell>
          <cell r="E250">
            <v>0</v>
          </cell>
          <cell r="F250">
            <v>0</v>
          </cell>
          <cell r="G250">
            <v>0</v>
          </cell>
          <cell r="H250">
            <v>0.93</v>
          </cell>
        </row>
        <row r="251">
          <cell r="A251" t="str">
            <v>062905</v>
          </cell>
          <cell r="B251" t="str">
            <v>WESTHOFF ISD</v>
          </cell>
          <cell r="C251">
            <v>1107905828</v>
          </cell>
          <cell r="D251">
            <v>1107905828</v>
          </cell>
          <cell r="E251">
            <v>0</v>
          </cell>
          <cell r="F251">
            <v>0</v>
          </cell>
          <cell r="G251">
            <v>0</v>
          </cell>
          <cell r="H251">
            <v>0.93</v>
          </cell>
        </row>
        <row r="252">
          <cell r="A252" t="str">
            <v>062906</v>
          </cell>
          <cell r="B252" t="str">
            <v>MEYERSVILLE ISD</v>
          </cell>
          <cell r="C252">
            <v>77251987</v>
          </cell>
          <cell r="D252">
            <v>77251987</v>
          </cell>
          <cell r="E252">
            <v>0</v>
          </cell>
          <cell r="F252">
            <v>0</v>
          </cell>
          <cell r="G252">
            <v>0</v>
          </cell>
          <cell r="H252">
            <v>0.93</v>
          </cell>
        </row>
        <row r="253">
          <cell r="A253" t="str">
            <v>063903</v>
          </cell>
          <cell r="B253" t="str">
            <v>SPUR ISD</v>
          </cell>
          <cell r="C253">
            <v>181920738</v>
          </cell>
          <cell r="D253">
            <v>181920738</v>
          </cell>
          <cell r="E253">
            <v>0</v>
          </cell>
          <cell r="F253">
            <v>0</v>
          </cell>
          <cell r="G253">
            <v>0</v>
          </cell>
          <cell r="H253">
            <v>0.93</v>
          </cell>
        </row>
        <row r="254">
          <cell r="A254" t="str">
            <v>063906</v>
          </cell>
          <cell r="B254" t="str">
            <v>PATTON SPRINGS ISD</v>
          </cell>
          <cell r="C254">
            <v>93645093</v>
          </cell>
          <cell r="D254">
            <v>93645093</v>
          </cell>
          <cell r="E254">
            <v>0</v>
          </cell>
          <cell r="F254">
            <v>0</v>
          </cell>
          <cell r="G254">
            <v>0</v>
          </cell>
          <cell r="H254">
            <v>0.93</v>
          </cell>
        </row>
        <row r="255">
          <cell r="A255" t="str">
            <v>064903</v>
          </cell>
          <cell r="B255" t="str">
            <v>CARRIZO SPRINGS CISD</v>
          </cell>
          <cell r="C255">
            <v>7188998067</v>
          </cell>
          <cell r="D255">
            <v>7175173437</v>
          </cell>
          <cell r="E255">
            <v>27649260</v>
          </cell>
          <cell r="F255">
            <v>0</v>
          </cell>
          <cell r="G255">
            <v>0</v>
          </cell>
          <cell r="H255">
            <v>0.93</v>
          </cell>
        </row>
        <row r="256">
          <cell r="A256" t="str">
            <v>065901</v>
          </cell>
          <cell r="B256" t="str">
            <v>CLARENDON ISD</v>
          </cell>
          <cell r="C256">
            <v>303943427</v>
          </cell>
          <cell r="D256">
            <v>303943427</v>
          </cell>
          <cell r="E256">
            <v>0</v>
          </cell>
          <cell r="F256">
            <v>0</v>
          </cell>
          <cell r="G256">
            <v>0</v>
          </cell>
          <cell r="H256">
            <v>0.93</v>
          </cell>
        </row>
        <row r="257">
          <cell r="A257" t="str">
            <v>065902</v>
          </cell>
          <cell r="B257" t="str">
            <v>HEDLEY ISD</v>
          </cell>
          <cell r="C257">
            <v>69110314</v>
          </cell>
          <cell r="D257">
            <v>69110314</v>
          </cell>
          <cell r="E257">
            <v>0</v>
          </cell>
          <cell r="F257">
            <v>0</v>
          </cell>
          <cell r="G257">
            <v>0</v>
          </cell>
          <cell r="H257">
            <v>0.93</v>
          </cell>
        </row>
        <row r="258">
          <cell r="A258" t="str">
            <v>066005</v>
          </cell>
          <cell r="B258" t="str">
            <v>RAMIREZ CSD</v>
          </cell>
          <cell r="C258">
            <v>27361091</v>
          </cell>
          <cell r="D258">
            <v>27072434</v>
          </cell>
          <cell r="E258">
            <v>577314</v>
          </cell>
          <cell r="F258">
            <v>0</v>
          </cell>
          <cell r="G258">
            <v>0</v>
          </cell>
          <cell r="H258">
            <v>0.93</v>
          </cell>
        </row>
        <row r="259">
          <cell r="A259" t="str">
            <v>066901</v>
          </cell>
          <cell r="B259" t="str">
            <v>BENAVIDES ISD</v>
          </cell>
          <cell r="C259">
            <v>405911791</v>
          </cell>
          <cell r="D259">
            <v>405911791</v>
          </cell>
          <cell r="E259">
            <v>0</v>
          </cell>
          <cell r="F259">
            <v>0</v>
          </cell>
          <cell r="G259">
            <v>0</v>
          </cell>
          <cell r="H259">
            <v>0.93</v>
          </cell>
        </row>
        <row r="260">
          <cell r="A260" t="str">
            <v>066902</v>
          </cell>
          <cell r="B260" t="str">
            <v>SAN DIEGO ISD</v>
          </cell>
          <cell r="C260">
            <v>269329992</v>
          </cell>
          <cell r="D260">
            <v>269329992</v>
          </cell>
          <cell r="E260">
            <v>0</v>
          </cell>
          <cell r="F260">
            <v>0</v>
          </cell>
          <cell r="G260">
            <v>0</v>
          </cell>
          <cell r="H260">
            <v>0.93</v>
          </cell>
        </row>
        <row r="261">
          <cell r="A261" t="str">
            <v>066903</v>
          </cell>
          <cell r="B261" t="str">
            <v>FREER ISD</v>
          </cell>
          <cell r="C261">
            <v>321997028</v>
          </cell>
          <cell r="D261">
            <v>317680066</v>
          </cell>
          <cell r="E261">
            <v>8633924</v>
          </cell>
          <cell r="F261">
            <v>0</v>
          </cell>
          <cell r="G261">
            <v>0</v>
          </cell>
          <cell r="H261">
            <v>0.93</v>
          </cell>
        </row>
        <row r="262">
          <cell r="A262" t="str">
            <v>067902</v>
          </cell>
          <cell r="B262" t="str">
            <v>CISCO ISD</v>
          </cell>
          <cell r="C262">
            <v>576398062</v>
          </cell>
          <cell r="D262">
            <v>576398062</v>
          </cell>
          <cell r="E262">
            <v>0</v>
          </cell>
          <cell r="F262">
            <v>0</v>
          </cell>
          <cell r="G262">
            <v>0</v>
          </cell>
          <cell r="H262">
            <v>0.93</v>
          </cell>
        </row>
        <row r="263">
          <cell r="A263" t="str">
            <v>067903</v>
          </cell>
          <cell r="B263" t="str">
            <v>EASTLAND ISD</v>
          </cell>
          <cell r="C263">
            <v>539955242</v>
          </cell>
          <cell r="D263">
            <v>539955242</v>
          </cell>
          <cell r="E263">
            <v>0</v>
          </cell>
          <cell r="F263">
            <v>0</v>
          </cell>
          <cell r="G263">
            <v>0</v>
          </cell>
          <cell r="H263">
            <v>0.93</v>
          </cell>
        </row>
        <row r="264">
          <cell r="A264" t="str">
            <v>067904</v>
          </cell>
          <cell r="B264" t="str">
            <v>GORMAN ISD</v>
          </cell>
          <cell r="C264">
            <v>124716103</v>
          </cell>
          <cell r="D264">
            <v>124716103</v>
          </cell>
          <cell r="E264">
            <v>0</v>
          </cell>
          <cell r="F264">
            <v>0</v>
          </cell>
          <cell r="G264">
            <v>0</v>
          </cell>
          <cell r="H264">
            <v>0.93</v>
          </cell>
        </row>
        <row r="265">
          <cell r="A265" t="str">
            <v>067907</v>
          </cell>
          <cell r="B265" t="str">
            <v>RANGER ISD</v>
          </cell>
          <cell r="C265">
            <v>154081413</v>
          </cell>
          <cell r="D265">
            <v>154081413</v>
          </cell>
          <cell r="E265">
            <v>0</v>
          </cell>
          <cell r="F265">
            <v>0</v>
          </cell>
          <cell r="G265">
            <v>0</v>
          </cell>
          <cell r="H265">
            <v>0.93</v>
          </cell>
        </row>
        <row r="266">
          <cell r="A266" t="str">
            <v>067908</v>
          </cell>
          <cell r="B266" t="str">
            <v>RISING STAR ISD</v>
          </cell>
          <cell r="C266">
            <v>54313062</v>
          </cell>
          <cell r="D266">
            <v>54313062</v>
          </cell>
          <cell r="E266">
            <v>0</v>
          </cell>
          <cell r="F266">
            <v>0</v>
          </cell>
          <cell r="G266">
            <v>0</v>
          </cell>
          <cell r="H266">
            <v>0.93</v>
          </cell>
        </row>
        <row r="267">
          <cell r="A267" t="str">
            <v>068901</v>
          </cell>
          <cell r="B267" t="str">
            <v>ECTOR COUNTY ISD</v>
          </cell>
          <cell r="C267">
            <v>15771631371</v>
          </cell>
          <cell r="D267">
            <v>15301000404</v>
          </cell>
          <cell r="E267">
            <v>941261934</v>
          </cell>
          <cell r="F267">
            <v>0</v>
          </cell>
          <cell r="G267">
            <v>0</v>
          </cell>
          <cell r="H267">
            <v>0.93</v>
          </cell>
        </row>
        <row r="268">
          <cell r="A268" t="str">
            <v>069901</v>
          </cell>
          <cell r="B268" t="str">
            <v>ROCKSPRINGS ISD</v>
          </cell>
          <cell r="C268">
            <v>420838397</v>
          </cell>
          <cell r="D268">
            <v>420838397</v>
          </cell>
          <cell r="E268">
            <v>0</v>
          </cell>
          <cell r="F268">
            <v>0</v>
          </cell>
          <cell r="G268">
            <v>0</v>
          </cell>
          <cell r="H268">
            <v>0.93</v>
          </cell>
        </row>
        <row r="269">
          <cell r="A269" t="str">
            <v>069902</v>
          </cell>
          <cell r="B269" t="str">
            <v>NUECES CANYON CISD</v>
          </cell>
          <cell r="C269">
            <v>249943314</v>
          </cell>
          <cell r="D269">
            <v>249943314</v>
          </cell>
          <cell r="E269">
            <v>0</v>
          </cell>
          <cell r="F269">
            <v>0</v>
          </cell>
          <cell r="G269">
            <v>0</v>
          </cell>
          <cell r="H269">
            <v>0.93</v>
          </cell>
        </row>
        <row r="270">
          <cell r="A270" t="str">
            <v>070901</v>
          </cell>
          <cell r="B270" t="str">
            <v>AVALON ISD</v>
          </cell>
          <cell r="C270">
            <v>45468450</v>
          </cell>
          <cell r="D270">
            <v>45468450</v>
          </cell>
          <cell r="E270">
            <v>0</v>
          </cell>
          <cell r="F270">
            <v>0</v>
          </cell>
          <cell r="G270">
            <v>0</v>
          </cell>
          <cell r="H270">
            <v>0.93</v>
          </cell>
        </row>
        <row r="271">
          <cell r="A271" t="str">
            <v>070903</v>
          </cell>
          <cell r="B271" t="str">
            <v>ENNIS ISD</v>
          </cell>
          <cell r="C271">
            <v>2394213561</v>
          </cell>
          <cell r="D271">
            <v>2394213561</v>
          </cell>
          <cell r="E271">
            <v>0</v>
          </cell>
          <cell r="F271">
            <v>0</v>
          </cell>
          <cell r="G271">
            <v>0</v>
          </cell>
          <cell r="H271">
            <v>0.93</v>
          </cell>
        </row>
        <row r="272">
          <cell r="A272" t="str">
            <v>070905</v>
          </cell>
          <cell r="B272" t="str">
            <v>FERRIS ISD</v>
          </cell>
          <cell r="C272">
            <v>505087141</v>
          </cell>
          <cell r="D272">
            <v>505087141</v>
          </cell>
          <cell r="E272">
            <v>0</v>
          </cell>
          <cell r="F272">
            <v>0</v>
          </cell>
          <cell r="G272">
            <v>0</v>
          </cell>
          <cell r="H272">
            <v>0.93</v>
          </cell>
        </row>
        <row r="273">
          <cell r="A273" t="str">
            <v>070907</v>
          </cell>
          <cell r="B273" t="str">
            <v>ITALY ISD</v>
          </cell>
          <cell r="C273">
            <v>149021965</v>
          </cell>
          <cell r="D273">
            <v>149021965</v>
          </cell>
          <cell r="E273">
            <v>0</v>
          </cell>
          <cell r="F273">
            <v>0</v>
          </cell>
          <cell r="G273">
            <v>0</v>
          </cell>
          <cell r="H273">
            <v>0.93</v>
          </cell>
        </row>
        <row r="274">
          <cell r="A274" t="str">
            <v>070908</v>
          </cell>
          <cell r="B274" t="str">
            <v>MIDLOTHIAN ISD</v>
          </cell>
          <cell r="C274">
            <v>4761801306</v>
          </cell>
          <cell r="D274">
            <v>4605677124</v>
          </cell>
          <cell r="E274">
            <v>312248364</v>
          </cell>
          <cell r="F274">
            <v>0</v>
          </cell>
          <cell r="G274">
            <v>0</v>
          </cell>
          <cell r="H274">
            <v>0.93</v>
          </cell>
        </row>
        <row r="275">
          <cell r="A275" t="str">
            <v>070909</v>
          </cell>
          <cell r="B275" t="str">
            <v>MILFORD ISD</v>
          </cell>
          <cell r="C275">
            <v>100279442</v>
          </cell>
          <cell r="D275">
            <v>100279442</v>
          </cell>
          <cell r="E275">
            <v>0</v>
          </cell>
          <cell r="F275">
            <v>0</v>
          </cell>
          <cell r="G275">
            <v>0</v>
          </cell>
          <cell r="H275">
            <v>0.93</v>
          </cell>
        </row>
        <row r="276">
          <cell r="A276" t="str">
            <v>070910</v>
          </cell>
          <cell r="B276" t="str">
            <v>PALMER ISD</v>
          </cell>
          <cell r="C276">
            <v>349292050</v>
          </cell>
          <cell r="D276">
            <v>349292050</v>
          </cell>
          <cell r="E276">
            <v>0</v>
          </cell>
          <cell r="F276">
            <v>0</v>
          </cell>
          <cell r="G276">
            <v>0</v>
          </cell>
          <cell r="H276">
            <v>0.93</v>
          </cell>
        </row>
        <row r="277">
          <cell r="A277" t="str">
            <v>070911</v>
          </cell>
          <cell r="B277" t="str">
            <v>RED OAK ISD</v>
          </cell>
          <cell r="C277">
            <v>2058691843</v>
          </cell>
          <cell r="D277">
            <v>2058691843</v>
          </cell>
          <cell r="E277">
            <v>0</v>
          </cell>
          <cell r="F277">
            <v>0</v>
          </cell>
          <cell r="G277">
            <v>0</v>
          </cell>
          <cell r="H277">
            <v>0.93</v>
          </cell>
        </row>
        <row r="278">
          <cell r="A278" t="str">
            <v>070912</v>
          </cell>
          <cell r="B278" t="str">
            <v>WAXAHACHIE ISD</v>
          </cell>
          <cell r="C278">
            <v>4533748282</v>
          </cell>
          <cell r="D278">
            <v>4533748282</v>
          </cell>
          <cell r="E278">
            <v>0</v>
          </cell>
          <cell r="F278">
            <v>0</v>
          </cell>
          <cell r="G278">
            <v>0</v>
          </cell>
          <cell r="H278">
            <v>0.93</v>
          </cell>
        </row>
        <row r="279">
          <cell r="A279" t="str">
            <v>070915</v>
          </cell>
          <cell r="B279" t="str">
            <v>MAYPEARL ISD</v>
          </cell>
          <cell r="C279">
            <v>395778273</v>
          </cell>
          <cell r="D279">
            <v>395778273</v>
          </cell>
          <cell r="E279">
            <v>0</v>
          </cell>
          <cell r="F279">
            <v>0</v>
          </cell>
          <cell r="G279">
            <v>0</v>
          </cell>
          <cell r="H279">
            <v>0.93</v>
          </cell>
        </row>
        <row r="280">
          <cell r="A280" t="str">
            <v>071901</v>
          </cell>
          <cell r="B280" t="str">
            <v>CLINT ISD</v>
          </cell>
          <cell r="C280">
            <v>1469984114</v>
          </cell>
          <cell r="D280">
            <v>1469984114</v>
          </cell>
          <cell r="E280">
            <v>0</v>
          </cell>
          <cell r="F280">
            <v>0</v>
          </cell>
          <cell r="G280">
            <v>0</v>
          </cell>
          <cell r="H280">
            <v>0.93</v>
          </cell>
        </row>
        <row r="281">
          <cell r="A281" t="str">
            <v>071902</v>
          </cell>
          <cell r="B281" t="str">
            <v>EL PASO ISD</v>
          </cell>
          <cell r="C281">
            <v>16705766185</v>
          </cell>
          <cell r="D281">
            <v>16705766185</v>
          </cell>
          <cell r="E281">
            <v>0</v>
          </cell>
          <cell r="F281">
            <v>0</v>
          </cell>
          <cell r="G281">
            <v>0</v>
          </cell>
          <cell r="H281">
            <v>0.93</v>
          </cell>
        </row>
        <row r="282">
          <cell r="A282" t="str">
            <v>071903</v>
          </cell>
          <cell r="B282" t="str">
            <v>FABENS ISD</v>
          </cell>
          <cell r="C282">
            <v>207779404</v>
          </cell>
          <cell r="D282">
            <v>207779404</v>
          </cell>
          <cell r="E282">
            <v>0</v>
          </cell>
          <cell r="F282">
            <v>0</v>
          </cell>
          <cell r="G282">
            <v>0</v>
          </cell>
          <cell r="H282">
            <v>0.93</v>
          </cell>
        </row>
        <row r="283">
          <cell r="A283" t="str">
            <v>071904</v>
          </cell>
          <cell r="B283" t="str">
            <v>SAN ELIZARIO ISD</v>
          </cell>
          <cell r="C283">
            <v>241024086</v>
          </cell>
          <cell r="D283">
            <v>241024086</v>
          </cell>
          <cell r="E283">
            <v>0</v>
          </cell>
          <cell r="F283">
            <v>0</v>
          </cell>
          <cell r="G283">
            <v>0</v>
          </cell>
          <cell r="H283">
            <v>0.93</v>
          </cell>
        </row>
        <row r="284">
          <cell r="A284" t="str">
            <v>071905</v>
          </cell>
          <cell r="B284" t="str">
            <v>YSLETA ISD</v>
          </cell>
          <cell r="C284">
            <v>7488305301</v>
          </cell>
          <cell r="D284">
            <v>7091959548</v>
          </cell>
          <cell r="E284">
            <v>792691506</v>
          </cell>
          <cell r="F284">
            <v>0</v>
          </cell>
          <cell r="G284">
            <v>0</v>
          </cell>
          <cell r="H284">
            <v>0.93</v>
          </cell>
        </row>
        <row r="285">
          <cell r="A285" t="str">
            <v>071906</v>
          </cell>
          <cell r="B285" t="str">
            <v>ANTHONY ISD</v>
          </cell>
          <cell r="C285">
            <v>199041504</v>
          </cell>
          <cell r="D285">
            <v>199041504</v>
          </cell>
          <cell r="E285">
            <v>0</v>
          </cell>
          <cell r="F285">
            <v>0</v>
          </cell>
          <cell r="G285">
            <v>0</v>
          </cell>
          <cell r="H285">
            <v>0.93</v>
          </cell>
        </row>
        <row r="286">
          <cell r="A286" t="str">
            <v>071907</v>
          </cell>
          <cell r="B286" t="str">
            <v>CANUTILLO ISD</v>
          </cell>
          <cell r="C286">
            <v>2473816775</v>
          </cell>
          <cell r="D286">
            <v>2473816775</v>
          </cell>
          <cell r="E286">
            <v>0</v>
          </cell>
          <cell r="F286">
            <v>0</v>
          </cell>
          <cell r="G286">
            <v>0</v>
          </cell>
          <cell r="H286">
            <v>0.93</v>
          </cell>
        </row>
        <row r="287">
          <cell r="A287" t="str">
            <v>071908</v>
          </cell>
          <cell r="B287" t="str">
            <v>TORNILLO ISD</v>
          </cell>
          <cell r="C287">
            <v>82101713</v>
          </cell>
          <cell r="D287">
            <v>82101713</v>
          </cell>
          <cell r="E287">
            <v>0</v>
          </cell>
          <cell r="F287">
            <v>0</v>
          </cell>
          <cell r="G287">
            <v>0</v>
          </cell>
          <cell r="H287">
            <v>0.93</v>
          </cell>
        </row>
        <row r="288">
          <cell r="A288" t="str">
            <v>071909</v>
          </cell>
          <cell r="B288" t="str">
            <v>SOCORRO ISD</v>
          </cell>
          <cell r="C288">
            <v>10926607449</v>
          </cell>
          <cell r="D288">
            <v>10926607449</v>
          </cell>
          <cell r="E288">
            <v>0</v>
          </cell>
          <cell r="F288">
            <v>0</v>
          </cell>
          <cell r="G288">
            <v>0</v>
          </cell>
          <cell r="H288">
            <v>0.93</v>
          </cell>
        </row>
        <row r="289">
          <cell r="A289" t="str">
            <v>072901</v>
          </cell>
          <cell r="B289" t="str">
            <v>THREE WAY ISD</v>
          </cell>
          <cell r="C289">
            <v>56383893</v>
          </cell>
          <cell r="D289">
            <v>56383893</v>
          </cell>
          <cell r="E289">
            <v>0</v>
          </cell>
          <cell r="F289">
            <v>0</v>
          </cell>
          <cell r="G289">
            <v>0</v>
          </cell>
          <cell r="H289">
            <v>0.93</v>
          </cell>
        </row>
        <row r="290">
          <cell r="A290" t="str">
            <v>072902</v>
          </cell>
          <cell r="B290" t="str">
            <v>DUBLIN ISD</v>
          </cell>
          <cell r="C290">
            <v>361252037</v>
          </cell>
          <cell r="D290">
            <v>361252037</v>
          </cell>
          <cell r="E290">
            <v>0</v>
          </cell>
          <cell r="F290">
            <v>0</v>
          </cell>
          <cell r="G290">
            <v>0</v>
          </cell>
          <cell r="H290">
            <v>0.93</v>
          </cell>
        </row>
        <row r="291">
          <cell r="A291" t="str">
            <v>072903</v>
          </cell>
          <cell r="B291" t="str">
            <v>STEPHENVILLE ISD</v>
          </cell>
          <cell r="C291">
            <v>1947167550</v>
          </cell>
          <cell r="D291">
            <v>1947167550</v>
          </cell>
          <cell r="E291">
            <v>0</v>
          </cell>
          <cell r="F291">
            <v>0</v>
          </cell>
          <cell r="G291">
            <v>0</v>
          </cell>
          <cell r="H291">
            <v>0.93</v>
          </cell>
        </row>
        <row r="292">
          <cell r="A292" t="str">
            <v>072904</v>
          </cell>
          <cell r="B292" t="str">
            <v>BLUFF DALE ISD</v>
          </cell>
          <cell r="C292">
            <v>174281169</v>
          </cell>
          <cell r="D292">
            <v>174281169</v>
          </cell>
          <cell r="E292">
            <v>0</v>
          </cell>
          <cell r="F292">
            <v>0</v>
          </cell>
          <cell r="G292">
            <v>0</v>
          </cell>
          <cell r="H292">
            <v>0.93</v>
          </cell>
        </row>
        <row r="293">
          <cell r="A293" t="str">
            <v>072908</v>
          </cell>
          <cell r="B293" t="str">
            <v>HUCKABAY ISD</v>
          </cell>
          <cell r="C293">
            <v>179391386</v>
          </cell>
          <cell r="D293">
            <v>179391386</v>
          </cell>
          <cell r="E293">
            <v>0</v>
          </cell>
          <cell r="F293">
            <v>0</v>
          </cell>
          <cell r="G293">
            <v>0</v>
          </cell>
          <cell r="H293">
            <v>0.93</v>
          </cell>
        </row>
        <row r="294">
          <cell r="A294" t="str">
            <v>072909</v>
          </cell>
          <cell r="B294" t="str">
            <v>LINGLEVILLE ISD</v>
          </cell>
          <cell r="C294">
            <v>111937654</v>
          </cell>
          <cell r="D294">
            <v>111937654</v>
          </cell>
          <cell r="E294">
            <v>0</v>
          </cell>
          <cell r="F294">
            <v>0</v>
          </cell>
          <cell r="G294">
            <v>0</v>
          </cell>
          <cell r="H294">
            <v>0.93</v>
          </cell>
        </row>
        <row r="295">
          <cell r="A295" t="str">
            <v>072910</v>
          </cell>
          <cell r="B295" t="str">
            <v>MORGAN MILL ISD</v>
          </cell>
          <cell r="C295">
            <v>103439566</v>
          </cell>
          <cell r="D295">
            <v>103439566</v>
          </cell>
          <cell r="E295">
            <v>0</v>
          </cell>
          <cell r="F295">
            <v>0</v>
          </cell>
          <cell r="G295">
            <v>0</v>
          </cell>
          <cell r="H295">
            <v>0.93</v>
          </cell>
        </row>
        <row r="296">
          <cell r="A296" t="str">
            <v>073901</v>
          </cell>
          <cell r="B296" t="str">
            <v>CHILTON ISD</v>
          </cell>
          <cell r="C296">
            <v>79778528</v>
          </cell>
          <cell r="D296">
            <v>79778528</v>
          </cell>
          <cell r="E296">
            <v>0</v>
          </cell>
          <cell r="F296">
            <v>0</v>
          </cell>
          <cell r="G296">
            <v>0</v>
          </cell>
          <cell r="H296">
            <v>0.93</v>
          </cell>
        </row>
        <row r="297">
          <cell r="A297" t="str">
            <v>073903</v>
          </cell>
          <cell r="B297" t="str">
            <v>MARLIN ISD</v>
          </cell>
          <cell r="C297">
            <v>279731203</v>
          </cell>
          <cell r="D297">
            <v>279731203</v>
          </cell>
          <cell r="E297">
            <v>0</v>
          </cell>
          <cell r="F297">
            <v>0</v>
          </cell>
          <cell r="G297">
            <v>0</v>
          </cell>
          <cell r="H297">
            <v>0.93</v>
          </cell>
        </row>
        <row r="298">
          <cell r="A298" t="str">
            <v>073904</v>
          </cell>
          <cell r="B298" t="str">
            <v>WESTPHALIA ISD</v>
          </cell>
          <cell r="C298">
            <v>19140533</v>
          </cell>
          <cell r="D298">
            <v>19140533</v>
          </cell>
          <cell r="E298">
            <v>0</v>
          </cell>
          <cell r="F298">
            <v>0</v>
          </cell>
          <cell r="G298">
            <v>0</v>
          </cell>
          <cell r="H298">
            <v>0.93</v>
          </cell>
        </row>
        <row r="299">
          <cell r="A299" t="str">
            <v>073905</v>
          </cell>
          <cell r="B299" t="str">
            <v>ROSEBUD-LOTT ISD</v>
          </cell>
          <cell r="C299">
            <v>228025551</v>
          </cell>
          <cell r="D299">
            <v>228025551</v>
          </cell>
          <cell r="E299">
            <v>0</v>
          </cell>
          <cell r="F299">
            <v>0</v>
          </cell>
          <cell r="G299">
            <v>0</v>
          </cell>
          <cell r="H299">
            <v>0.93</v>
          </cell>
        </row>
        <row r="300">
          <cell r="A300" t="str">
            <v>074903</v>
          </cell>
          <cell r="B300" t="str">
            <v>BONHAM ISD</v>
          </cell>
          <cell r="C300">
            <v>796216105</v>
          </cell>
          <cell r="D300">
            <v>796216105</v>
          </cell>
          <cell r="E300">
            <v>0</v>
          </cell>
          <cell r="F300">
            <v>0</v>
          </cell>
          <cell r="G300">
            <v>0</v>
          </cell>
          <cell r="H300">
            <v>0.93</v>
          </cell>
        </row>
        <row r="301">
          <cell r="A301" t="str">
            <v>074904</v>
          </cell>
          <cell r="B301" t="str">
            <v>DODD CITY ISD</v>
          </cell>
          <cell r="C301">
            <v>70319221</v>
          </cell>
          <cell r="D301">
            <v>70319221</v>
          </cell>
          <cell r="E301">
            <v>0</v>
          </cell>
          <cell r="F301">
            <v>0</v>
          </cell>
          <cell r="G301">
            <v>0</v>
          </cell>
          <cell r="H301">
            <v>0.93</v>
          </cell>
        </row>
        <row r="302">
          <cell r="A302" t="str">
            <v>074905</v>
          </cell>
          <cell r="B302" t="str">
            <v>ECTOR ISD</v>
          </cell>
          <cell r="C302">
            <v>57212639</v>
          </cell>
          <cell r="D302">
            <v>57212639</v>
          </cell>
          <cell r="E302">
            <v>0</v>
          </cell>
          <cell r="F302">
            <v>0</v>
          </cell>
          <cell r="G302">
            <v>0</v>
          </cell>
          <cell r="H302">
            <v>0.93</v>
          </cell>
        </row>
        <row r="303">
          <cell r="A303" t="str">
            <v>074907</v>
          </cell>
          <cell r="B303" t="str">
            <v>HONEY GROVE ISD</v>
          </cell>
          <cell r="C303">
            <v>217159074</v>
          </cell>
          <cell r="D303">
            <v>217159074</v>
          </cell>
          <cell r="E303">
            <v>0</v>
          </cell>
          <cell r="F303">
            <v>0</v>
          </cell>
          <cell r="G303">
            <v>0</v>
          </cell>
          <cell r="H303">
            <v>0.93</v>
          </cell>
        </row>
        <row r="304">
          <cell r="A304" t="str">
            <v>074909</v>
          </cell>
          <cell r="B304" t="str">
            <v>LEONARD ISD</v>
          </cell>
          <cell r="C304">
            <v>237164939</v>
          </cell>
          <cell r="D304">
            <v>237164939</v>
          </cell>
          <cell r="E304">
            <v>0</v>
          </cell>
          <cell r="F304">
            <v>0</v>
          </cell>
          <cell r="G304">
            <v>0</v>
          </cell>
          <cell r="H304">
            <v>0.93</v>
          </cell>
        </row>
        <row r="305">
          <cell r="A305" t="str">
            <v>074911</v>
          </cell>
          <cell r="B305" t="str">
            <v>SAVOY ISD</v>
          </cell>
          <cell r="C305">
            <v>121208598</v>
          </cell>
          <cell r="D305">
            <v>121208598</v>
          </cell>
          <cell r="E305">
            <v>0</v>
          </cell>
          <cell r="F305">
            <v>0</v>
          </cell>
          <cell r="G305">
            <v>0</v>
          </cell>
          <cell r="H305">
            <v>0.93</v>
          </cell>
        </row>
        <row r="306">
          <cell r="A306" t="str">
            <v>074912</v>
          </cell>
          <cell r="B306" t="str">
            <v>TRENTON ISD</v>
          </cell>
          <cell r="C306">
            <v>256472583</v>
          </cell>
          <cell r="D306">
            <v>256472583</v>
          </cell>
          <cell r="E306">
            <v>0</v>
          </cell>
          <cell r="F306">
            <v>0</v>
          </cell>
          <cell r="G306">
            <v>0</v>
          </cell>
          <cell r="H306">
            <v>0.93</v>
          </cell>
        </row>
        <row r="307">
          <cell r="A307" t="str">
            <v>074917</v>
          </cell>
          <cell r="B307" t="str">
            <v>SAM RAYBURN ISD</v>
          </cell>
          <cell r="C307">
            <v>127984171</v>
          </cell>
          <cell r="D307">
            <v>127984171</v>
          </cell>
          <cell r="E307">
            <v>0</v>
          </cell>
          <cell r="F307">
            <v>0</v>
          </cell>
          <cell r="G307">
            <v>0</v>
          </cell>
          <cell r="H307">
            <v>0.93</v>
          </cell>
        </row>
        <row r="308">
          <cell r="A308" t="str">
            <v>075901</v>
          </cell>
          <cell r="B308" t="str">
            <v>FLATONIA ISD</v>
          </cell>
          <cell r="C308">
            <v>472248251</v>
          </cell>
          <cell r="D308">
            <v>472248251</v>
          </cell>
          <cell r="E308">
            <v>0</v>
          </cell>
          <cell r="F308">
            <v>0</v>
          </cell>
          <cell r="G308">
            <v>0</v>
          </cell>
          <cell r="H308">
            <v>0.93</v>
          </cell>
        </row>
        <row r="309">
          <cell r="A309" t="str">
            <v>075902</v>
          </cell>
          <cell r="B309" t="str">
            <v>LA GRANGE ISD</v>
          </cell>
          <cell r="C309">
            <v>1260325953</v>
          </cell>
          <cell r="D309">
            <v>1260325953</v>
          </cell>
          <cell r="E309">
            <v>0</v>
          </cell>
          <cell r="F309">
            <v>0</v>
          </cell>
          <cell r="G309">
            <v>0</v>
          </cell>
          <cell r="H309">
            <v>0.93</v>
          </cell>
        </row>
        <row r="310">
          <cell r="A310" t="str">
            <v>075903</v>
          </cell>
          <cell r="B310" t="str">
            <v>SCHULENBURG ISD</v>
          </cell>
          <cell r="C310">
            <v>502638110</v>
          </cell>
          <cell r="D310">
            <v>502638110</v>
          </cell>
          <cell r="E310">
            <v>0</v>
          </cell>
          <cell r="F310">
            <v>0</v>
          </cell>
          <cell r="G310">
            <v>0</v>
          </cell>
          <cell r="H310">
            <v>0.93</v>
          </cell>
        </row>
        <row r="311">
          <cell r="A311" t="str">
            <v>075906</v>
          </cell>
          <cell r="B311" t="str">
            <v>FAYETTEVILLE ISD</v>
          </cell>
          <cell r="C311">
            <v>245751785</v>
          </cell>
          <cell r="D311">
            <v>245751785</v>
          </cell>
          <cell r="E311">
            <v>0</v>
          </cell>
          <cell r="F311">
            <v>0</v>
          </cell>
          <cell r="G311">
            <v>0</v>
          </cell>
          <cell r="H311">
            <v>0.93</v>
          </cell>
        </row>
        <row r="312">
          <cell r="A312" t="str">
            <v>075908</v>
          </cell>
          <cell r="B312" t="str">
            <v>ROUND TOP-CARMINE ISD</v>
          </cell>
          <cell r="C312">
            <v>408968247</v>
          </cell>
          <cell r="D312">
            <v>394910191</v>
          </cell>
          <cell r="E312">
            <v>28116112</v>
          </cell>
          <cell r="F312">
            <v>0</v>
          </cell>
          <cell r="G312">
            <v>0</v>
          </cell>
          <cell r="H312">
            <v>0.93</v>
          </cell>
        </row>
        <row r="313">
          <cell r="A313" t="str">
            <v>076903</v>
          </cell>
          <cell r="B313" t="str">
            <v>ROBY CISD</v>
          </cell>
          <cell r="C313">
            <v>128289985</v>
          </cell>
          <cell r="D313">
            <v>128289985</v>
          </cell>
          <cell r="E313">
            <v>0</v>
          </cell>
          <cell r="F313">
            <v>0</v>
          </cell>
          <cell r="G313">
            <v>0</v>
          </cell>
          <cell r="H313">
            <v>0.93</v>
          </cell>
        </row>
        <row r="314">
          <cell r="A314" t="str">
            <v>076904</v>
          </cell>
          <cell r="B314" t="str">
            <v>ROTAN ISD</v>
          </cell>
          <cell r="C314">
            <v>173965786</v>
          </cell>
          <cell r="D314">
            <v>173965786</v>
          </cell>
          <cell r="E314">
            <v>0</v>
          </cell>
          <cell r="F314">
            <v>0</v>
          </cell>
          <cell r="G314">
            <v>0</v>
          </cell>
          <cell r="H314">
            <v>0.93</v>
          </cell>
        </row>
        <row r="315">
          <cell r="A315" t="str">
            <v>077901</v>
          </cell>
          <cell r="B315" t="str">
            <v>FLOYDADA ISD</v>
          </cell>
          <cell r="C315">
            <v>323631170</v>
          </cell>
          <cell r="D315">
            <v>323631170</v>
          </cell>
          <cell r="E315">
            <v>0</v>
          </cell>
          <cell r="F315">
            <v>0</v>
          </cell>
          <cell r="G315">
            <v>0</v>
          </cell>
          <cell r="H315">
            <v>0.93</v>
          </cell>
        </row>
        <row r="316">
          <cell r="A316" t="str">
            <v>077902</v>
          </cell>
          <cell r="B316" t="str">
            <v>LOCKNEY ISD</v>
          </cell>
          <cell r="C316">
            <v>284616209</v>
          </cell>
          <cell r="D316">
            <v>284616209</v>
          </cell>
          <cell r="E316">
            <v>0</v>
          </cell>
          <cell r="F316">
            <v>0</v>
          </cell>
          <cell r="G316">
            <v>0</v>
          </cell>
          <cell r="H316">
            <v>0.93</v>
          </cell>
        </row>
        <row r="317">
          <cell r="A317" t="str">
            <v>078901</v>
          </cell>
          <cell r="B317" t="str">
            <v>CROWELL ISD</v>
          </cell>
          <cell r="C317">
            <v>245337286</v>
          </cell>
          <cell r="D317">
            <v>245337286</v>
          </cell>
          <cell r="E317">
            <v>0</v>
          </cell>
          <cell r="F317">
            <v>0</v>
          </cell>
          <cell r="G317">
            <v>0</v>
          </cell>
          <cell r="H317">
            <v>0.93</v>
          </cell>
        </row>
        <row r="318">
          <cell r="A318" t="str">
            <v>079901</v>
          </cell>
          <cell r="B318" t="str">
            <v>LAMAR CISD</v>
          </cell>
          <cell r="C318">
            <v>17044072472</v>
          </cell>
          <cell r="D318">
            <v>17044072472</v>
          </cell>
          <cell r="E318">
            <v>0</v>
          </cell>
          <cell r="F318">
            <v>0</v>
          </cell>
          <cell r="G318">
            <v>0</v>
          </cell>
          <cell r="H318">
            <v>0.93</v>
          </cell>
        </row>
        <row r="319">
          <cell r="A319" t="str">
            <v>079906</v>
          </cell>
          <cell r="B319" t="str">
            <v>NEEDVILLE ISD</v>
          </cell>
          <cell r="C319">
            <v>1070495018</v>
          </cell>
          <cell r="D319">
            <v>1070495018</v>
          </cell>
          <cell r="E319">
            <v>0</v>
          </cell>
          <cell r="F319">
            <v>0</v>
          </cell>
          <cell r="G319">
            <v>0</v>
          </cell>
          <cell r="H319">
            <v>0.93</v>
          </cell>
        </row>
        <row r="320">
          <cell r="A320" t="str">
            <v>079907</v>
          </cell>
          <cell r="B320" t="str">
            <v>FORT BEND ISD</v>
          </cell>
          <cell r="C320">
            <v>41254783659</v>
          </cell>
          <cell r="D320">
            <v>41254783659</v>
          </cell>
          <cell r="E320">
            <v>0</v>
          </cell>
          <cell r="F320">
            <v>0</v>
          </cell>
          <cell r="G320">
            <v>0</v>
          </cell>
          <cell r="H320">
            <v>0.93</v>
          </cell>
        </row>
        <row r="321">
          <cell r="A321" t="str">
            <v>079910</v>
          </cell>
          <cell r="B321" t="str">
            <v>STAFFORD MSD</v>
          </cell>
          <cell r="C321">
            <v>2682290986</v>
          </cell>
          <cell r="D321">
            <v>2631442366</v>
          </cell>
          <cell r="E321">
            <v>101697240</v>
          </cell>
          <cell r="F321">
            <v>0</v>
          </cell>
          <cell r="G321">
            <v>0</v>
          </cell>
          <cell r="H321">
            <v>0.93</v>
          </cell>
        </row>
        <row r="322">
          <cell r="A322" t="str">
            <v>080901</v>
          </cell>
          <cell r="B322" t="str">
            <v>MOUNT VERNON ISD</v>
          </cell>
          <cell r="C322">
            <v>1079749240</v>
          </cell>
          <cell r="D322">
            <v>1079749240</v>
          </cell>
          <cell r="E322">
            <v>0</v>
          </cell>
          <cell r="F322">
            <v>0</v>
          </cell>
          <cell r="G322">
            <v>0</v>
          </cell>
          <cell r="H322">
            <v>0.93</v>
          </cell>
        </row>
        <row r="323">
          <cell r="A323" t="str">
            <v>081902</v>
          </cell>
          <cell r="B323" t="str">
            <v>FAIRFIELD ISD</v>
          </cell>
          <cell r="C323">
            <v>1204012391</v>
          </cell>
          <cell r="D323">
            <v>1204012391</v>
          </cell>
          <cell r="E323">
            <v>0</v>
          </cell>
          <cell r="F323">
            <v>0</v>
          </cell>
          <cell r="G323">
            <v>0</v>
          </cell>
          <cell r="H323">
            <v>0.93</v>
          </cell>
        </row>
        <row r="324">
          <cell r="A324" t="str">
            <v>081904</v>
          </cell>
          <cell r="B324" t="str">
            <v>TEAGUE ISD</v>
          </cell>
          <cell r="C324">
            <v>730979791</v>
          </cell>
          <cell r="D324">
            <v>730979791</v>
          </cell>
          <cell r="E324">
            <v>0</v>
          </cell>
          <cell r="F324">
            <v>0</v>
          </cell>
          <cell r="G324">
            <v>0</v>
          </cell>
          <cell r="H324">
            <v>0.93</v>
          </cell>
        </row>
        <row r="325">
          <cell r="A325" t="str">
            <v>081905</v>
          </cell>
          <cell r="B325" t="str">
            <v>WORTHAM ISD</v>
          </cell>
          <cell r="C325">
            <v>163796053</v>
          </cell>
          <cell r="D325">
            <v>163796053</v>
          </cell>
          <cell r="E325">
            <v>0</v>
          </cell>
          <cell r="F325">
            <v>0</v>
          </cell>
          <cell r="G325">
            <v>0</v>
          </cell>
          <cell r="H325">
            <v>0.93</v>
          </cell>
        </row>
        <row r="326">
          <cell r="A326" t="str">
            <v>081906</v>
          </cell>
          <cell r="B326" t="str">
            <v>DEW ISD</v>
          </cell>
          <cell r="C326">
            <v>170332218</v>
          </cell>
          <cell r="D326">
            <v>170332218</v>
          </cell>
          <cell r="E326">
            <v>0</v>
          </cell>
          <cell r="F326">
            <v>0</v>
          </cell>
          <cell r="G326">
            <v>0</v>
          </cell>
          <cell r="H326">
            <v>0.93</v>
          </cell>
        </row>
        <row r="327">
          <cell r="A327" t="str">
            <v>082902</v>
          </cell>
          <cell r="B327" t="str">
            <v>DILLEY ISD</v>
          </cell>
          <cell r="C327">
            <v>1268081388</v>
          </cell>
          <cell r="D327">
            <v>1268081388</v>
          </cell>
          <cell r="E327">
            <v>0</v>
          </cell>
          <cell r="F327">
            <v>0</v>
          </cell>
          <cell r="G327">
            <v>0</v>
          </cell>
          <cell r="H327">
            <v>0.93</v>
          </cell>
        </row>
        <row r="328">
          <cell r="A328" t="str">
            <v>082903</v>
          </cell>
          <cell r="B328" t="str">
            <v>PEARSALL ISD</v>
          </cell>
          <cell r="C328">
            <v>1229828979</v>
          </cell>
          <cell r="D328">
            <v>1229828979</v>
          </cell>
          <cell r="E328">
            <v>0</v>
          </cell>
          <cell r="F328">
            <v>0</v>
          </cell>
          <cell r="G328">
            <v>0</v>
          </cell>
          <cell r="H328">
            <v>0.93</v>
          </cell>
        </row>
        <row r="329">
          <cell r="A329" t="str">
            <v>083901</v>
          </cell>
          <cell r="B329" t="str">
            <v>SEAGRAVES ISD</v>
          </cell>
          <cell r="C329">
            <v>221223749</v>
          </cell>
          <cell r="D329">
            <v>221223749</v>
          </cell>
          <cell r="E329">
            <v>0</v>
          </cell>
          <cell r="F329">
            <v>0</v>
          </cell>
          <cell r="G329">
            <v>0</v>
          </cell>
          <cell r="H329">
            <v>0.93</v>
          </cell>
        </row>
        <row r="330">
          <cell r="A330" t="str">
            <v>083902</v>
          </cell>
          <cell r="B330" t="str">
            <v>LOOP ISD</v>
          </cell>
          <cell r="C330">
            <v>222915479</v>
          </cell>
          <cell r="D330">
            <v>221991953</v>
          </cell>
          <cell r="E330">
            <v>1847052</v>
          </cell>
          <cell r="F330">
            <v>0</v>
          </cell>
          <cell r="G330">
            <v>0</v>
          </cell>
          <cell r="H330">
            <v>0.93</v>
          </cell>
        </row>
        <row r="331">
          <cell r="A331" t="str">
            <v>083903</v>
          </cell>
          <cell r="B331" t="str">
            <v>SEMINOLE ISD</v>
          </cell>
          <cell r="C331">
            <v>3584435847</v>
          </cell>
          <cell r="D331">
            <v>3584435847</v>
          </cell>
          <cell r="E331">
            <v>0</v>
          </cell>
          <cell r="F331">
            <v>0</v>
          </cell>
          <cell r="G331">
            <v>0</v>
          </cell>
          <cell r="H331">
            <v>0.93</v>
          </cell>
        </row>
        <row r="332">
          <cell r="A332" t="str">
            <v>084901</v>
          </cell>
          <cell r="B332" t="str">
            <v>DICKINSON ISD</v>
          </cell>
          <cell r="C332">
            <v>4836847869</v>
          </cell>
          <cell r="D332">
            <v>4836847869</v>
          </cell>
          <cell r="E332">
            <v>0</v>
          </cell>
          <cell r="F332">
            <v>0</v>
          </cell>
          <cell r="G332">
            <v>0</v>
          </cell>
          <cell r="H332">
            <v>0.93</v>
          </cell>
        </row>
        <row r="333">
          <cell r="A333" t="str">
            <v>084902</v>
          </cell>
          <cell r="B333" t="str">
            <v>GALVESTON ISD</v>
          </cell>
          <cell r="C333">
            <v>9337573528</v>
          </cell>
          <cell r="D333">
            <v>9101643111</v>
          </cell>
          <cell r="E333">
            <v>471860834</v>
          </cell>
          <cell r="F333">
            <v>0</v>
          </cell>
          <cell r="G333">
            <v>0</v>
          </cell>
          <cell r="H333">
            <v>0.93</v>
          </cell>
        </row>
        <row r="334">
          <cell r="A334" t="str">
            <v>084903</v>
          </cell>
          <cell r="B334" t="str">
            <v>HIGH ISLAND ISD</v>
          </cell>
          <cell r="C334">
            <v>136588460</v>
          </cell>
          <cell r="D334">
            <v>136086447</v>
          </cell>
          <cell r="E334">
            <v>1004026</v>
          </cell>
          <cell r="F334">
            <v>0</v>
          </cell>
          <cell r="G334">
            <v>0</v>
          </cell>
          <cell r="H334">
            <v>0.93</v>
          </cell>
        </row>
        <row r="335">
          <cell r="A335" t="str">
            <v>084906</v>
          </cell>
          <cell r="B335" t="str">
            <v>TEXAS CITY ISD</v>
          </cell>
          <cell r="C335">
            <v>6027251275</v>
          </cell>
          <cell r="D335">
            <v>5879212987</v>
          </cell>
          <cell r="E335">
            <v>296076576</v>
          </cell>
          <cell r="F335">
            <v>0</v>
          </cell>
          <cell r="G335">
            <v>0</v>
          </cell>
          <cell r="H335">
            <v>0.93</v>
          </cell>
        </row>
        <row r="336">
          <cell r="A336" t="str">
            <v>084908</v>
          </cell>
          <cell r="B336" t="str">
            <v>HITCHCOCK ISD</v>
          </cell>
          <cell r="C336">
            <v>918843914</v>
          </cell>
          <cell r="D336">
            <v>918843914</v>
          </cell>
          <cell r="E336">
            <v>0</v>
          </cell>
          <cell r="F336">
            <v>0</v>
          </cell>
          <cell r="G336">
            <v>0</v>
          </cell>
          <cell r="H336">
            <v>0.93</v>
          </cell>
        </row>
        <row r="337">
          <cell r="A337" t="str">
            <v>084909</v>
          </cell>
          <cell r="B337" t="str">
            <v>SANTA FE ISD</v>
          </cell>
          <cell r="C337">
            <v>1572873577</v>
          </cell>
          <cell r="D337">
            <v>1572873577</v>
          </cell>
          <cell r="E337">
            <v>0</v>
          </cell>
          <cell r="F337">
            <v>0</v>
          </cell>
          <cell r="G337">
            <v>0</v>
          </cell>
          <cell r="H337">
            <v>0.93</v>
          </cell>
        </row>
        <row r="338">
          <cell r="A338" t="str">
            <v>084910</v>
          </cell>
          <cell r="B338" t="str">
            <v>CLEAR CREEK ISD</v>
          </cell>
          <cell r="C338">
            <v>24684711431</v>
          </cell>
          <cell r="D338">
            <v>24318517712</v>
          </cell>
          <cell r="E338">
            <v>732387438</v>
          </cell>
          <cell r="F338">
            <v>0</v>
          </cell>
          <cell r="G338">
            <v>0</v>
          </cell>
          <cell r="H338">
            <v>0.93</v>
          </cell>
        </row>
        <row r="339">
          <cell r="A339" t="str">
            <v>084911</v>
          </cell>
          <cell r="B339" t="str">
            <v>FRIENDSWOOD ISD</v>
          </cell>
          <cell r="C339">
            <v>3211207211</v>
          </cell>
          <cell r="D339">
            <v>3211207211</v>
          </cell>
          <cell r="E339">
            <v>0</v>
          </cell>
          <cell r="F339">
            <v>0</v>
          </cell>
          <cell r="G339">
            <v>0</v>
          </cell>
          <cell r="H339">
            <v>0.93</v>
          </cell>
        </row>
        <row r="340">
          <cell r="A340" t="str">
            <v>085902</v>
          </cell>
          <cell r="B340" t="str">
            <v>POST ISD</v>
          </cell>
          <cell r="C340">
            <v>463639359</v>
          </cell>
          <cell r="D340">
            <v>463639359</v>
          </cell>
          <cell r="E340">
            <v>0</v>
          </cell>
          <cell r="F340">
            <v>0</v>
          </cell>
          <cell r="G340">
            <v>0</v>
          </cell>
          <cell r="H340">
            <v>0.93</v>
          </cell>
        </row>
        <row r="341">
          <cell r="A341" t="str">
            <v>085903</v>
          </cell>
          <cell r="B341" t="str">
            <v>SOUTHLAND ISD</v>
          </cell>
          <cell r="C341">
            <v>59375804</v>
          </cell>
          <cell r="D341">
            <v>59375804</v>
          </cell>
          <cell r="E341">
            <v>0</v>
          </cell>
          <cell r="F341">
            <v>0</v>
          </cell>
          <cell r="G341">
            <v>0</v>
          </cell>
          <cell r="H341">
            <v>0.93</v>
          </cell>
        </row>
        <row r="342">
          <cell r="A342" t="str">
            <v>086024</v>
          </cell>
          <cell r="B342" t="str">
            <v>DOSS CONSOLIDATED CSD</v>
          </cell>
          <cell r="C342">
            <v>55049892</v>
          </cell>
          <cell r="D342">
            <v>55049892</v>
          </cell>
          <cell r="E342">
            <v>0</v>
          </cell>
          <cell r="F342">
            <v>0</v>
          </cell>
          <cell r="G342">
            <v>0</v>
          </cell>
          <cell r="H342">
            <v>0.93</v>
          </cell>
        </row>
        <row r="343">
          <cell r="A343" t="str">
            <v>086901</v>
          </cell>
          <cell r="B343" t="str">
            <v>FREDERICKSBURG ISD</v>
          </cell>
          <cell r="C343">
            <v>4141295478</v>
          </cell>
          <cell r="D343">
            <v>4141295478</v>
          </cell>
          <cell r="E343">
            <v>0</v>
          </cell>
          <cell r="F343">
            <v>0</v>
          </cell>
          <cell r="G343">
            <v>0</v>
          </cell>
          <cell r="H343">
            <v>0.93</v>
          </cell>
        </row>
        <row r="344">
          <cell r="A344" t="str">
            <v>086902</v>
          </cell>
          <cell r="B344" t="str">
            <v>HARPER ISD</v>
          </cell>
          <cell r="C344">
            <v>481948810</v>
          </cell>
          <cell r="D344">
            <v>481948810</v>
          </cell>
          <cell r="E344">
            <v>0</v>
          </cell>
          <cell r="F344">
            <v>0</v>
          </cell>
          <cell r="G344">
            <v>0</v>
          </cell>
          <cell r="H344">
            <v>0.93</v>
          </cell>
        </row>
        <row r="345">
          <cell r="A345" t="str">
            <v>087901</v>
          </cell>
          <cell r="B345" t="str">
            <v>GLASSCOCK COUNTY ISD</v>
          </cell>
          <cell r="C345">
            <v>4280116747</v>
          </cell>
          <cell r="D345">
            <v>4277416940</v>
          </cell>
          <cell r="E345">
            <v>5399614</v>
          </cell>
          <cell r="F345">
            <v>0</v>
          </cell>
          <cell r="G345">
            <v>0</v>
          </cell>
          <cell r="H345">
            <v>0.93</v>
          </cell>
        </row>
        <row r="346">
          <cell r="A346" t="str">
            <v>088902</v>
          </cell>
          <cell r="B346" t="str">
            <v>GOLIAD ISD</v>
          </cell>
          <cell r="C346">
            <v>977105599</v>
          </cell>
          <cell r="D346">
            <v>951300255</v>
          </cell>
          <cell r="E346">
            <v>51610688</v>
          </cell>
          <cell r="F346">
            <v>0</v>
          </cell>
          <cell r="G346">
            <v>0</v>
          </cell>
          <cell r="H346">
            <v>0.93</v>
          </cell>
        </row>
        <row r="347">
          <cell r="A347" t="str">
            <v>089901</v>
          </cell>
          <cell r="B347" t="str">
            <v>GONZALES ISD</v>
          </cell>
          <cell r="C347">
            <v>1687448068</v>
          </cell>
          <cell r="D347">
            <v>1687448068</v>
          </cell>
          <cell r="E347">
            <v>0</v>
          </cell>
          <cell r="F347">
            <v>0</v>
          </cell>
          <cell r="G347">
            <v>0</v>
          </cell>
          <cell r="H347">
            <v>0.93</v>
          </cell>
        </row>
        <row r="348">
          <cell r="A348" t="str">
            <v>089903</v>
          </cell>
          <cell r="B348" t="str">
            <v>NIXON-SMILEY CISD</v>
          </cell>
          <cell r="C348">
            <v>1121412352</v>
          </cell>
          <cell r="D348">
            <v>1113244764</v>
          </cell>
          <cell r="E348">
            <v>16335176</v>
          </cell>
          <cell r="F348">
            <v>0</v>
          </cell>
          <cell r="G348">
            <v>0</v>
          </cell>
          <cell r="H348">
            <v>0.93</v>
          </cell>
        </row>
        <row r="349">
          <cell r="A349" t="str">
            <v>089905</v>
          </cell>
          <cell r="B349" t="str">
            <v>WAELDER ISD</v>
          </cell>
          <cell r="C349">
            <v>229671735</v>
          </cell>
          <cell r="D349">
            <v>229671735</v>
          </cell>
          <cell r="E349">
            <v>0</v>
          </cell>
          <cell r="F349">
            <v>0</v>
          </cell>
          <cell r="G349">
            <v>0</v>
          </cell>
          <cell r="H349">
            <v>0.93</v>
          </cell>
        </row>
        <row r="350">
          <cell r="A350" t="str">
            <v>090902</v>
          </cell>
          <cell r="B350" t="str">
            <v>LEFORS ISD</v>
          </cell>
          <cell r="C350">
            <v>112189949</v>
          </cell>
          <cell r="D350">
            <v>112189949</v>
          </cell>
          <cell r="E350">
            <v>0</v>
          </cell>
          <cell r="F350">
            <v>0</v>
          </cell>
          <cell r="G350">
            <v>0</v>
          </cell>
          <cell r="H350">
            <v>0.93</v>
          </cell>
        </row>
        <row r="351">
          <cell r="A351" t="str">
            <v>090903</v>
          </cell>
          <cell r="B351" t="str">
            <v>MCLEAN ISD</v>
          </cell>
          <cell r="C351">
            <v>105261726</v>
          </cell>
          <cell r="D351">
            <v>105261726</v>
          </cell>
          <cell r="E351">
            <v>0</v>
          </cell>
          <cell r="F351">
            <v>0</v>
          </cell>
          <cell r="G351">
            <v>0</v>
          </cell>
          <cell r="H351">
            <v>0.93</v>
          </cell>
        </row>
        <row r="352">
          <cell r="A352" t="str">
            <v>090904</v>
          </cell>
          <cell r="B352" t="str">
            <v>PAMPA ISD</v>
          </cell>
          <cell r="C352">
            <v>1138372942</v>
          </cell>
          <cell r="D352">
            <v>1138372942</v>
          </cell>
          <cell r="E352">
            <v>0</v>
          </cell>
          <cell r="F352">
            <v>0</v>
          </cell>
          <cell r="G352">
            <v>0</v>
          </cell>
          <cell r="H352">
            <v>0.93</v>
          </cell>
        </row>
        <row r="353">
          <cell r="A353" t="str">
            <v>090905</v>
          </cell>
          <cell r="B353" t="str">
            <v>GRANDVIEW-HOPKINS ISD</v>
          </cell>
          <cell r="C353">
            <v>106008666</v>
          </cell>
          <cell r="D353">
            <v>106008666</v>
          </cell>
          <cell r="E353">
            <v>0</v>
          </cell>
          <cell r="F353">
            <v>0</v>
          </cell>
          <cell r="G353">
            <v>0</v>
          </cell>
          <cell r="H353">
            <v>0.93</v>
          </cell>
        </row>
        <row r="354">
          <cell r="A354" t="str">
            <v>091901</v>
          </cell>
          <cell r="B354" t="str">
            <v>BELLS ISD</v>
          </cell>
          <cell r="C354">
            <v>299905077</v>
          </cell>
          <cell r="D354">
            <v>299905077</v>
          </cell>
          <cell r="E354">
            <v>0</v>
          </cell>
          <cell r="F354">
            <v>0</v>
          </cell>
          <cell r="G354">
            <v>0</v>
          </cell>
          <cell r="H354">
            <v>0.93</v>
          </cell>
        </row>
        <row r="355">
          <cell r="A355" t="str">
            <v>091902</v>
          </cell>
          <cell r="B355" t="str">
            <v>COLLINSVILLE ISD</v>
          </cell>
          <cell r="C355">
            <v>218238867</v>
          </cell>
          <cell r="D355">
            <v>218238867</v>
          </cell>
          <cell r="E355">
            <v>0</v>
          </cell>
          <cell r="F355">
            <v>0</v>
          </cell>
          <cell r="G355">
            <v>0</v>
          </cell>
          <cell r="H355">
            <v>0.93</v>
          </cell>
        </row>
        <row r="356">
          <cell r="A356" t="str">
            <v>091903</v>
          </cell>
          <cell r="B356" t="str">
            <v>DENISON ISD</v>
          </cell>
          <cell r="C356">
            <v>2029053892</v>
          </cell>
          <cell r="D356">
            <v>2029053892</v>
          </cell>
          <cell r="E356">
            <v>0</v>
          </cell>
          <cell r="F356">
            <v>0</v>
          </cell>
          <cell r="G356">
            <v>0</v>
          </cell>
          <cell r="H356">
            <v>0.93</v>
          </cell>
        </row>
        <row r="357">
          <cell r="A357" t="str">
            <v>091905</v>
          </cell>
          <cell r="B357" t="str">
            <v>HOWE ISD</v>
          </cell>
          <cell r="C357">
            <v>341559789</v>
          </cell>
          <cell r="D357">
            <v>341559789</v>
          </cell>
          <cell r="E357">
            <v>0</v>
          </cell>
          <cell r="F357">
            <v>0</v>
          </cell>
          <cell r="G357">
            <v>0</v>
          </cell>
          <cell r="H357">
            <v>0.93</v>
          </cell>
        </row>
        <row r="358">
          <cell r="A358" t="str">
            <v>091906</v>
          </cell>
          <cell r="B358" t="str">
            <v>SHERMAN ISD</v>
          </cell>
          <cell r="C358">
            <v>3507611856</v>
          </cell>
          <cell r="D358">
            <v>3507611856</v>
          </cell>
          <cell r="E358">
            <v>0</v>
          </cell>
          <cell r="F358">
            <v>0</v>
          </cell>
          <cell r="G358">
            <v>0</v>
          </cell>
          <cell r="H358">
            <v>0.93</v>
          </cell>
        </row>
        <row r="359">
          <cell r="A359" t="str">
            <v>091907</v>
          </cell>
          <cell r="B359" t="str">
            <v>TIOGA ISD</v>
          </cell>
          <cell r="C359">
            <v>124913239</v>
          </cell>
          <cell r="D359">
            <v>124913239</v>
          </cell>
          <cell r="E359">
            <v>0</v>
          </cell>
          <cell r="F359">
            <v>0</v>
          </cell>
          <cell r="G359">
            <v>0</v>
          </cell>
          <cell r="H359">
            <v>0.93</v>
          </cell>
        </row>
        <row r="360">
          <cell r="A360" t="str">
            <v>091908</v>
          </cell>
          <cell r="B360" t="str">
            <v>VAN ALSTYNE ISD</v>
          </cell>
          <cell r="C360">
            <v>788266801</v>
          </cell>
          <cell r="D360">
            <v>788266801</v>
          </cell>
          <cell r="E360">
            <v>0</v>
          </cell>
          <cell r="F360">
            <v>0</v>
          </cell>
          <cell r="G360">
            <v>0</v>
          </cell>
          <cell r="H360">
            <v>0.93</v>
          </cell>
        </row>
        <row r="361">
          <cell r="A361" t="str">
            <v>091909</v>
          </cell>
          <cell r="B361" t="str">
            <v>WHITESBORO ISD</v>
          </cell>
          <cell r="C361">
            <v>885275989</v>
          </cell>
          <cell r="D361">
            <v>885275989</v>
          </cell>
          <cell r="E361">
            <v>0</v>
          </cell>
          <cell r="F361">
            <v>0</v>
          </cell>
          <cell r="G361">
            <v>0</v>
          </cell>
          <cell r="H361">
            <v>0.93</v>
          </cell>
        </row>
        <row r="362">
          <cell r="A362" t="str">
            <v>091910</v>
          </cell>
          <cell r="B362" t="str">
            <v>WHITEWRIGHT ISD</v>
          </cell>
          <cell r="C362">
            <v>327497808</v>
          </cell>
          <cell r="D362">
            <v>327497808</v>
          </cell>
          <cell r="E362">
            <v>0</v>
          </cell>
          <cell r="F362">
            <v>0</v>
          </cell>
          <cell r="G362">
            <v>0</v>
          </cell>
          <cell r="H362">
            <v>0.93</v>
          </cell>
        </row>
        <row r="363">
          <cell r="A363" t="str">
            <v>091913</v>
          </cell>
          <cell r="B363" t="str">
            <v>POTTSBORO ISD</v>
          </cell>
          <cell r="C363">
            <v>997061152</v>
          </cell>
          <cell r="D363">
            <v>997061152</v>
          </cell>
          <cell r="E363">
            <v>0</v>
          </cell>
          <cell r="F363">
            <v>0</v>
          </cell>
          <cell r="G363">
            <v>0</v>
          </cell>
          <cell r="H363">
            <v>0.93</v>
          </cell>
        </row>
        <row r="364">
          <cell r="A364" t="str">
            <v>091914</v>
          </cell>
          <cell r="B364" t="str">
            <v>S AND S CISD</v>
          </cell>
          <cell r="C364">
            <v>467807654</v>
          </cell>
          <cell r="D364">
            <v>467807654</v>
          </cell>
          <cell r="E364">
            <v>0</v>
          </cell>
          <cell r="F364">
            <v>0</v>
          </cell>
          <cell r="G364">
            <v>0</v>
          </cell>
          <cell r="H364">
            <v>0.93</v>
          </cell>
        </row>
        <row r="365">
          <cell r="A365" t="str">
            <v>091917</v>
          </cell>
          <cell r="B365" t="str">
            <v>GUNTER ISD</v>
          </cell>
          <cell r="C365">
            <v>396509349</v>
          </cell>
          <cell r="D365">
            <v>396509349</v>
          </cell>
          <cell r="E365">
            <v>0</v>
          </cell>
          <cell r="F365">
            <v>0</v>
          </cell>
          <cell r="G365">
            <v>0</v>
          </cell>
          <cell r="H365">
            <v>0.93</v>
          </cell>
        </row>
        <row r="366">
          <cell r="A366" t="str">
            <v>091918</v>
          </cell>
          <cell r="B366" t="str">
            <v>TOM BEAN ISD</v>
          </cell>
          <cell r="C366">
            <v>259009383</v>
          </cell>
          <cell r="D366">
            <v>259009383</v>
          </cell>
          <cell r="E366">
            <v>0</v>
          </cell>
          <cell r="F366">
            <v>0</v>
          </cell>
          <cell r="G366">
            <v>0</v>
          </cell>
          <cell r="H366">
            <v>0.93</v>
          </cell>
        </row>
        <row r="367">
          <cell r="A367" t="str">
            <v>092901</v>
          </cell>
          <cell r="B367" t="str">
            <v>GLADEWATER ISD</v>
          </cell>
          <cell r="C367">
            <v>570008387</v>
          </cell>
          <cell r="D367">
            <v>542220658</v>
          </cell>
          <cell r="E367">
            <v>55575458</v>
          </cell>
          <cell r="F367">
            <v>0</v>
          </cell>
          <cell r="G367">
            <v>0</v>
          </cell>
          <cell r="H367">
            <v>0.93</v>
          </cell>
        </row>
        <row r="368">
          <cell r="A368" t="str">
            <v>092902</v>
          </cell>
          <cell r="B368" t="str">
            <v>KILGORE ISD</v>
          </cell>
          <cell r="C368">
            <v>1741057305</v>
          </cell>
          <cell r="D368">
            <v>1741057305</v>
          </cell>
          <cell r="E368">
            <v>0</v>
          </cell>
          <cell r="F368">
            <v>0</v>
          </cell>
          <cell r="G368">
            <v>0</v>
          </cell>
          <cell r="H368">
            <v>0.93</v>
          </cell>
        </row>
        <row r="369">
          <cell r="A369" t="str">
            <v>092903</v>
          </cell>
          <cell r="B369" t="str">
            <v>LONGVIEW ISD</v>
          </cell>
          <cell r="C369">
            <v>4530387716</v>
          </cell>
          <cell r="D369">
            <v>4530387716</v>
          </cell>
          <cell r="E369">
            <v>0</v>
          </cell>
          <cell r="F369">
            <v>0</v>
          </cell>
          <cell r="G369">
            <v>0</v>
          </cell>
          <cell r="H369">
            <v>0.93</v>
          </cell>
        </row>
        <row r="370">
          <cell r="A370" t="str">
            <v>092904</v>
          </cell>
          <cell r="B370" t="str">
            <v>PINE TREE ISD</v>
          </cell>
          <cell r="C370">
            <v>1647522933</v>
          </cell>
          <cell r="D370">
            <v>1569360788</v>
          </cell>
          <cell r="E370">
            <v>156324290</v>
          </cell>
          <cell r="F370">
            <v>0</v>
          </cell>
          <cell r="G370">
            <v>0</v>
          </cell>
          <cell r="H370">
            <v>0.93</v>
          </cell>
        </row>
        <row r="371">
          <cell r="A371" t="str">
            <v>092906</v>
          </cell>
          <cell r="B371" t="str">
            <v>SABINE ISD</v>
          </cell>
          <cell r="C371">
            <v>440125942</v>
          </cell>
          <cell r="D371">
            <v>417761654</v>
          </cell>
          <cell r="E371">
            <v>44728576</v>
          </cell>
          <cell r="F371">
            <v>0</v>
          </cell>
          <cell r="G371">
            <v>0</v>
          </cell>
          <cell r="H371">
            <v>0.93</v>
          </cell>
        </row>
        <row r="372">
          <cell r="A372" t="str">
            <v>092907</v>
          </cell>
          <cell r="B372" t="str">
            <v>SPRING HILL ISD</v>
          </cell>
          <cell r="C372">
            <v>547477687</v>
          </cell>
          <cell r="D372">
            <v>515078055</v>
          </cell>
          <cell r="E372">
            <v>64799264</v>
          </cell>
          <cell r="F372">
            <v>0</v>
          </cell>
          <cell r="G372">
            <v>0</v>
          </cell>
          <cell r="H372">
            <v>0.93</v>
          </cell>
        </row>
        <row r="373">
          <cell r="A373" t="str">
            <v>092908</v>
          </cell>
          <cell r="B373" t="str">
            <v>WHITE OAK ISD</v>
          </cell>
          <cell r="C373">
            <v>378371682</v>
          </cell>
          <cell r="D373">
            <v>355157131</v>
          </cell>
          <cell r="E373">
            <v>46429102</v>
          </cell>
          <cell r="F373">
            <v>0</v>
          </cell>
          <cell r="G373">
            <v>0</v>
          </cell>
          <cell r="H373">
            <v>0.93</v>
          </cell>
        </row>
        <row r="374">
          <cell r="A374" t="str">
            <v>093901</v>
          </cell>
          <cell r="B374" t="str">
            <v>ANDERSON-SHIRO CISD</v>
          </cell>
          <cell r="C374">
            <v>706602252</v>
          </cell>
          <cell r="D374">
            <v>706602252</v>
          </cell>
          <cell r="E374">
            <v>0</v>
          </cell>
          <cell r="F374">
            <v>0</v>
          </cell>
          <cell r="G374">
            <v>0</v>
          </cell>
          <cell r="H374">
            <v>0.93</v>
          </cell>
        </row>
        <row r="375">
          <cell r="A375" t="str">
            <v>093903</v>
          </cell>
          <cell r="B375" t="str">
            <v>IOLA ISD</v>
          </cell>
          <cell r="C375">
            <v>382366262</v>
          </cell>
          <cell r="D375">
            <v>382366262</v>
          </cell>
          <cell r="E375">
            <v>0</v>
          </cell>
          <cell r="F375">
            <v>0</v>
          </cell>
          <cell r="G375">
            <v>0</v>
          </cell>
          <cell r="H375">
            <v>0.93</v>
          </cell>
        </row>
        <row r="376">
          <cell r="A376" t="str">
            <v>093904</v>
          </cell>
          <cell r="B376" t="str">
            <v>NAVASOTA ISD</v>
          </cell>
          <cell r="C376">
            <v>1859023435</v>
          </cell>
          <cell r="D376">
            <v>1794818287</v>
          </cell>
          <cell r="E376">
            <v>128410296</v>
          </cell>
          <cell r="F376">
            <v>0</v>
          </cell>
          <cell r="G376">
            <v>0</v>
          </cell>
          <cell r="H376">
            <v>0.93</v>
          </cell>
        </row>
        <row r="377">
          <cell r="A377" t="str">
            <v>093905</v>
          </cell>
          <cell r="B377" t="str">
            <v>RICHARDS ISD</v>
          </cell>
          <cell r="C377">
            <v>173108806</v>
          </cell>
          <cell r="D377">
            <v>173108806</v>
          </cell>
          <cell r="E377">
            <v>0</v>
          </cell>
          <cell r="F377">
            <v>0</v>
          </cell>
          <cell r="G377">
            <v>0</v>
          </cell>
          <cell r="H377">
            <v>0.93</v>
          </cell>
        </row>
        <row r="378">
          <cell r="A378" t="str">
            <v>094901</v>
          </cell>
          <cell r="B378" t="str">
            <v>SEGUIN ISD</v>
          </cell>
          <cell r="C378">
            <v>3535617479</v>
          </cell>
          <cell r="D378">
            <v>3535617479</v>
          </cell>
          <cell r="E378">
            <v>0</v>
          </cell>
          <cell r="F378">
            <v>0</v>
          </cell>
          <cell r="G378">
            <v>0</v>
          </cell>
          <cell r="H378">
            <v>0.93</v>
          </cell>
        </row>
        <row r="379">
          <cell r="A379" t="str">
            <v>094902</v>
          </cell>
          <cell r="B379" t="str">
            <v>SCHERTZ-CIBOLO-U CITY ISD</v>
          </cell>
          <cell r="C379">
            <v>5960795900</v>
          </cell>
          <cell r="D379">
            <v>5960795900</v>
          </cell>
          <cell r="E379">
            <v>0</v>
          </cell>
          <cell r="F379">
            <v>0</v>
          </cell>
          <cell r="G379">
            <v>0</v>
          </cell>
          <cell r="H379">
            <v>0.93</v>
          </cell>
        </row>
        <row r="380">
          <cell r="A380" t="str">
            <v>094903</v>
          </cell>
          <cell r="B380" t="str">
            <v>NAVARRO ISD</v>
          </cell>
          <cell r="C380">
            <v>1048835276</v>
          </cell>
          <cell r="D380">
            <v>1048835276</v>
          </cell>
          <cell r="E380">
            <v>0</v>
          </cell>
          <cell r="F380">
            <v>0</v>
          </cell>
          <cell r="G380">
            <v>0</v>
          </cell>
          <cell r="H380">
            <v>0.93</v>
          </cell>
        </row>
        <row r="381">
          <cell r="A381" t="str">
            <v>094904</v>
          </cell>
          <cell r="B381" t="str">
            <v>MARION ISD</v>
          </cell>
          <cell r="C381">
            <v>709263460</v>
          </cell>
          <cell r="D381">
            <v>709263460</v>
          </cell>
          <cell r="E381">
            <v>0</v>
          </cell>
          <cell r="F381">
            <v>0</v>
          </cell>
          <cell r="G381">
            <v>0</v>
          </cell>
          <cell r="H381">
            <v>0.93</v>
          </cell>
        </row>
        <row r="382">
          <cell r="A382" t="str">
            <v>095901</v>
          </cell>
          <cell r="B382" t="str">
            <v>ABERNATHY ISD</v>
          </cell>
          <cell r="C382">
            <v>550569250</v>
          </cell>
          <cell r="D382">
            <v>550569250</v>
          </cell>
          <cell r="E382">
            <v>0</v>
          </cell>
          <cell r="F382">
            <v>0</v>
          </cell>
          <cell r="G382">
            <v>0</v>
          </cell>
          <cell r="H382">
            <v>0.93</v>
          </cell>
        </row>
        <row r="383">
          <cell r="A383" t="str">
            <v>095902</v>
          </cell>
          <cell r="B383" t="str">
            <v>COTTON CENTER ISD</v>
          </cell>
          <cell r="C383">
            <v>40211653</v>
          </cell>
          <cell r="D383">
            <v>40211653</v>
          </cell>
          <cell r="E383">
            <v>0</v>
          </cell>
          <cell r="F383">
            <v>0</v>
          </cell>
          <cell r="G383">
            <v>0</v>
          </cell>
          <cell r="H383">
            <v>0.93</v>
          </cell>
        </row>
        <row r="384">
          <cell r="A384" t="str">
            <v>095903</v>
          </cell>
          <cell r="B384" t="str">
            <v>HALE CENTER ISD</v>
          </cell>
          <cell r="C384">
            <v>95805801</v>
          </cell>
          <cell r="D384">
            <v>95805801</v>
          </cell>
          <cell r="E384">
            <v>0</v>
          </cell>
          <cell r="F384">
            <v>0</v>
          </cell>
          <cell r="G384">
            <v>0</v>
          </cell>
          <cell r="H384">
            <v>0.93</v>
          </cell>
        </row>
        <row r="385">
          <cell r="A385" t="str">
            <v>095904</v>
          </cell>
          <cell r="B385" t="str">
            <v>PETERSBURG ISD</v>
          </cell>
          <cell r="C385">
            <v>77560296</v>
          </cell>
          <cell r="D385">
            <v>77560296</v>
          </cell>
          <cell r="E385">
            <v>0</v>
          </cell>
          <cell r="F385">
            <v>0</v>
          </cell>
          <cell r="G385">
            <v>0</v>
          </cell>
          <cell r="H385">
            <v>0.93</v>
          </cell>
        </row>
        <row r="386">
          <cell r="A386" t="str">
            <v>095905</v>
          </cell>
          <cell r="B386" t="str">
            <v>PLAINVIEW ISD</v>
          </cell>
          <cell r="C386">
            <v>1322582032</v>
          </cell>
          <cell r="D386">
            <v>1322582032</v>
          </cell>
          <cell r="E386">
            <v>0</v>
          </cell>
          <cell r="F386">
            <v>0</v>
          </cell>
          <cell r="G386">
            <v>0</v>
          </cell>
          <cell r="H386">
            <v>0.93</v>
          </cell>
        </row>
        <row r="387">
          <cell r="A387" t="str">
            <v>096904</v>
          </cell>
          <cell r="B387" t="str">
            <v>MEMPHIS ISD</v>
          </cell>
          <cell r="C387">
            <v>180299641</v>
          </cell>
          <cell r="D387">
            <v>180299641</v>
          </cell>
          <cell r="E387">
            <v>0</v>
          </cell>
          <cell r="F387">
            <v>0</v>
          </cell>
          <cell r="G387">
            <v>0</v>
          </cell>
          <cell r="H387">
            <v>0.93</v>
          </cell>
        </row>
        <row r="388">
          <cell r="A388" t="str">
            <v>096905</v>
          </cell>
          <cell r="B388" t="str">
            <v>TURKEY-QUITAQUE ISD</v>
          </cell>
          <cell r="C388">
            <v>83178375</v>
          </cell>
          <cell r="D388">
            <v>83178375</v>
          </cell>
          <cell r="E388">
            <v>0</v>
          </cell>
          <cell r="F388">
            <v>0</v>
          </cell>
          <cell r="G388">
            <v>0</v>
          </cell>
          <cell r="H388">
            <v>0.93</v>
          </cell>
        </row>
        <row r="389">
          <cell r="A389" t="str">
            <v>097902</v>
          </cell>
          <cell r="B389" t="str">
            <v>HAMILTON ISD</v>
          </cell>
          <cell r="C389">
            <v>333948680</v>
          </cell>
          <cell r="D389">
            <v>333948680</v>
          </cell>
          <cell r="E389">
            <v>0</v>
          </cell>
          <cell r="F389">
            <v>0</v>
          </cell>
          <cell r="G389">
            <v>0</v>
          </cell>
          <cell r="H389">
            <v>0.93</v>
          </cell>
        </row>
        <row r="390">
          <cell r="A390" t="str">
            <v>097903</v>
          </cell>
          <cell r="B390" t="str">
            <v>HICO ISD</v>
          </cell>
          <cell r="C390">
            <v>200351321</v>
          </cell>
          <cell r="D390">
            <v>200351321</v>
          </cell>
          <cell r="E390">
            <v>0</v>
          </cell>
          <cell r="F390">
            <v>0</v>
          </cell>
          <cell r="G390">
            <v>0</v>
          </cell>
          <cell r="H390">
            <v>0.93</v>
          </cell>
        </row>
        <row r="391">
          <cell r="A391" t="str">
            <v>098901</v>
          </cell>
          <cell r="B391" t="str">
            <v>GRUVER ISD</v>
          </cell>
          <cell r="C391">
            <v>281000966</v>
          </cell>
          <cell r="D391">
            <v>281000966</v>
          </cell>
          <cell r="E391">
            <v>0</v>
          </cell>
          <cell r="F391">
            <v>0</v>
          </cell>
          <cell r="G391">
            <v>0</v>
          </cell>
          <cell r="H391">
            <v>0.93</v>
          </cell>
        </row>
        <row r="392">
          <cell r="A392" t="str">
            <v>098903</v>
          </cell>
          <cell r="B392" t="str">
            <v>PRINGLE-MORSE CISD</v>
          </cell>
          <cell r="C392">
            <v>120846541</v>
          </cell>
          <cell r="D392">
            <v>120293086</v>
          </cell>
          <cell r="E392">
            <v>1106910</v>
          </cell>
          <cell r="F392">
            <v>0</v>
          </cell>
          <cell r="G392">
            <v>0</v>
          </cell>
          <cell r="H392">
            <v>0.93</v>
          </cell>
        </row>
        <row r="393">
          <cell r="A393" t="str">
            <v>098904</v>
          </cell>
          <cell r="B393" t="str">
            <v>SPEARMAN ISD</v>
          </cell>
          <cell r="C393">
            <v>383120584</v>
          </cell>
          <cell r="D393">
            <v>383120584</v>
          </cell>
          <cell r="E393">
            <v>0</v>
          </cell>
          <cell r="F393">
            <v>0</v>
          </cell>
          <cell r="G393">
            <v>0</v>
          </cell>
          <cell r="H393">
            <v>0.93</v>
          </cell>
        </row>
        <row r="394">
          <cell r="A394" t="str">
            <v>099902</v>
          </cell>
          <cell r="B394" t="str">
            <v>CHILLICOTHE ISD</v>
          </cell>
          <cell r="C394">
            <v>167840123</v>
          </cell>
          <cell r="D394">
            <v>167840123</v>
          </cell>
          <cell r="E394">
            <v>0</v>
          </cell>
          <cell r="F394">
            <v>0</v>
          </cell>
          <cell r="G394">
            <v>0</v>
          </cell>
          <cell r="H394">
            <v>0.93</v>
          </cell>
        </row>
        <row r="395">
          <cell r="A395" t="str">
            <v>099903</v>
          </cell>
          <cell r="B395" t="str">
            <v>QUANAH ISD</v>
          </cell>
          <cell r="C395">
            <v>318684558</v>
          </cell>
          <cell r="D395">
            <v>318684558</v>
          </cell>
          <cell r="E395">
            <v>0</v>
          </cell>
          <cell r="F395">
            <v>0</v>
          </cell>
          <cell r="G395">
            <v>0</v>
          </cell>
          <cell r="H395">
            <v>0.93</v>
          </cell>
        </row>
        <row r="396">
          <cell r="A396" t="str">
            <v>100903</v>
          </cell>
          <cell r="B396" t="str">
            <v>KOUNTZE ISD</v>
          </cell>
          <cell r="C396">
            <v>417262578</v>
          </cell>
          <cell r="D396">
            <v>408042783</v>
          </cell>
          <cell r="E396">
            <v>18439590</v>
          </cell>
          <cell r="F396">
            <v>0</v>
          </cell>
          <cell r="G396">
            <v>0</v>
          </cell>
          <cell r="H396">
            <v>0.93</v>
          </cell>
        </row>
        <row r="397">
          <cell r="A397" t="str">
            <v>100904</v>
          </cell>
          <cell r="B397" t="str">
            <v>SILSBEE ISD</v>
          </cell>
          <cell r="C397">
            <v>897803172</v>
          </cell>
          <cell r="D397">
            <v>897803172</v>
          </cell>
          <cell r="E397">
            <v>0</v>
          </cell>
          <cell r="F397">
            <v>0</v>
          </cell>
          <cell r="G397">
            <v>0</v>
          </cell>
          <cell r="H397">
            <v>0.93</v>
          </cell>
        </row>
        <row r="398">
          <cell r="A398" t="str">
            <v>100905</v>
          </cell>
          <cell r="B398" t="str">
            <v>HARDIN-JEFFERSON ISD</v>
          </cell>
          <cell r="C398">
            <v>1048238264</v>
          </cell>
          <cell r="D398">
            <v>1011813423</v>
          </cell>
          <cell r="E398">
            <v>72849682</v>
          </cell>
          <cell r="F398">
            <v>0</v>
          </cell>
          <cell r="G398">
            <v>0</v>
          </cell>
          <cell r="H398">
            <v>0.93</v>
          </cell>
        </row>
        <row r="399">
          <cell r="A399" t="str">
            <v>100907</v>
          </cell>
          <cell r="B399" t="str">
            <v>LUMBERTON ISD</v>
          </cell>
          <cell r="C399">
            <v>1270180001</v>
          </cell>
          <cell r="D399">
            <v>1270180001</v>
          </cell>
          <cell r="E399">
            <v>0</v>
          </cell>
          <cell r="F399">
            <v>0</v>
          </cell>
          <cell r="G399">
            <v>0</v>
          </cell>
          <cell r="H399">
            <v>0.93</v>
          </cell>
        </row>
        <row r="400">
          <cell r="A400" t="str">
            <v>100908</v>
          </cell>
          <cell r="B400" t="str">
            <v>WEST HARDIN COUNTY CISD</v>
          </cell>
          <cell r="C400">
            <v>242615628</v>
          </cell>
          <cell r="D400">
            <v>242615628</v>
          </cell>
          <cell r="E400">
            <v>0</v>
          </cell>
          <cell r="F400">
            <v>0</v>
          </cell>
          <cell r="G400">
            <v>0</v>
          </cell>
          <cell r="H400">
            <v>0.93</v>
          </cell>
        </row>
        <row r="401">
          <cell r="A401" t="str">
            <v>101902</v>
          </cell>
          <cell r="B401" t="str">
            <v>ALDINE ISD</v>
          </cell>
          <cell r="C401">
            <v>21377191976</v>
          </cell>
          <cell r="D401">
            <v>21377191976</v>
          </cell>
          <cell r="E401">
            <v>0</v>
          </cell>
          <cell r="F401">
            <v>0</v>
          </cell>
          <cell r="G401">
            <v>0</v>
          </cell>
          <cell r="H401">
            <v>0.93</v>
          </cell>
        </row>
        <row r="402">
          <cell r="A402" t="str">
            <v>101903</v>
          </cell>
          <cell r="B402" t="str">
            <v>ALIEF ISD</v>
          </cell>
          <cell r="C402">
            <v>16580538609</v>
          </cell>
          <cell r="D402">
            <v>16580538609</v>
          </cell>
          <cell r="E402">
            <v>0</v>
          </cell>
          <cell r="F402">
            <v>0</v>
          </cell>
          <cell r="G402">
            <v>0</v>
          </cell>
          <cell r="H402">
            <v>0.93</v>
          </cell>
        </row>
        <row r="403">
          <cell r="A403" t="str">
            <v>101905</v>
          </cell>
          <cell r="B403" t="str">
            <v>CHANNELVIEW ISD</v>
          </cell>
          <cell r="C403">
            <v>3736251746</v>
          </cell>
          <cell r="D403">
            <v>3736251746</v>
          </cell>
          <cell r="E403">
            <v>0</v>
          </cell>
          <cell r="F403">
            <v>0</v>
          </cell>
          <cell r="G403">
            <v>0</v>
          </cell>
          <cell r="H403">
            <v>0.93</v>
          </cell>
        </row>
        <row r="404">
          <cell r="A404" t="str">
            <v>101906</v>
          </cell>
          <cell r="B404" t="str">
            <v>CROSBY ISD</v>
          </cell>
          <cell r="C404">
            <v>2060372616</v>
          </cell>
          <cell r="D404">
            <v>2060372616</v>
          </cell>
          <cell r="E404">
            <v>0</v>
          </cell>
          <cell r="F404">
            <v>0</v>
          </cell>
          <cell r="G404">
            <v>0</v>
          </cell>
          <cell r="H404">
            <v>0.93</v>
          </cell>
        </row>
        <row r="405">
          <cell r="A405" t="str">
            <v>101907</v>
          </cell>
          <cell r="B405" t="str">
            <v>CYPRESS-FAIRBANKS ISD</v>
          </cell>
          <cell r="C405">
            <v>59019732167</v>
          </cell>
          <cell r="D405">
            <v>56229287371</v>
          </cell>
          <cell r="E405">
            <v>5580889592</v>
          </cell>
          <cell r="F405">
            <v>0</v>
          </cell>
          <cell r="G405">
            <v>0</v>
          </cell>
          <cell r="H405">
            <v>0.93</v>
          </cell>
        </row>
        <row r="406">
          <cell r="A406" t="str">
            <v>101908</v>
          </cell>
          <cell r="B406" t="str">
            <v>DEER PARK ISD</v>
          </cell>
          <cell r="C406">
            <v>10069199370</v>
          </cell>
          <cell r="D406">
            <v>9856329977</v>
          </cell>
          <cell r="E406">
            <v>425738786</v>
          </cell>
          <cell r="F406">
            <v>0</v>
          </cell>
          <cell r="G406">
            <v>0</v>
          </cell>
          <cell r="H406">
            <v>0.93</v>
          </cell>
        </row>
        <row r="407">
          <cell r="A407" t="str">
            <v>101910</v>
          </cell>
          <cell r="B407" t="str">
            <v>GALENA PARK ISD</v>
          </cell>
          <cell r="C407">
            <v>10168940858</v>
          </cell>
          <cell r="D407">
            <v>10027252672</v>
          </cell>
          <cell r="E407">
            <v>283376372</v>
          </cell>
          <cell r="F407">
            <v>0</v>
          </cell>
          <cell r="G407">
            <v>0</v>
          </cell>
          <cell r="H407">
            <v>0.93</v>
          </cell>
        </row>
        <row r="408">
          <cell r="A408" t="str">
            <v>101911</v>
          </cell>
          <cell r="B408" t="str">
            <v>GOOSE CREEK CISD</v>
          </cell>
          <cell r="C408">
            <v>12294855456</v>
          </cell>
          <cell r="D408">
            <v>12153831495</v>
          </cell>
          <cell r="E408">
            <v>282047922</v>
          </cell>
          <cell r="F408">
            <v>0</v>
          </cell>
          <cell r="G408">
            <v>0</v>
          </cell>
          <cell r="H408">
            <v>0.93</v>
          </cell>
        </row>
        <row r="409">
          <cell r="A409" t="str">
            <v>101912</v>
          </cell>
          <cell r="B409" t="str">
            <v>HOUSTON ISD</v>
          </cell>
          <cell r="C409">
            <v>188289658158</v>
          </cell>
          <cell r="D409">
            <v>180633389679</v>
          </cell>
          <cell r="E409">
            <v>15312536958</v>
          </cell>
          <cell r="F409">
            <v>0</v>
          </cell>
          <cell r="G409">
            <v>0</v>
          </cell>
          <cell r="H409">
            <v>0.93</v>
          </cell>
        </row>
        <row r="410">
          <cell r="A410" t="str">
            <v>101913</v>
          </cell>
          <cell r="B410" t="str">
            <v>HUMBLE ISD</v>
          </cell>
          <cell r="C410">
            <v>16299063609</v>
          </cell>
          <cell r="D410">
            <v>16299063609</v>
          </cell>
          <cell r="E410">
            <v>0</v>
          </cell>
          <cell r="F410">
            <v>0</v>
          </cell>
          <cell r="G410">
            <v>0</v>
          </cell>
          <cell r="H410">
            <v>0.93</v>
          </cell>
        </row>
        <row r="411">
          <cell r="A411" t="str">
            <v>101914</v>
          </cell>
          <cell r="B411" t="str">
            <v>KATY ISD</v>
          </cell>
          <cell r="C411">
            <v>41056465238</v>
          </cell>
          <cell r="D411">
            <v>41056465238</v>
          </cell>
          <cell r="E411">
            <v>0</v>
          </cell>
          <cell r="F411">
            <v>0</v>
          </cell>
          <cell r="G411">
            <v>0</v>
          </cell>
          <cell r="H411">
            <v>0.93</v>
          </cell>
        </row>
        <row r="412">
          <cell r="A412" t="str">
            <v>101915</v>
          </cell>
          <cell r="B412" t="str">
            <v>KLEIN ISD</v>
          </cell>
          <cell r="C412">
            <v>22291326215</v>
          </cell>
          <cell r="D412">
            <v>22291326215</v>
          </cell>
          <cell r="E412">
            <v>0</v>
          </cell>
          <cell r="F412">
            <v>0</v>
          </cell>
          <cell r="G412">
            <v>0</v>
          </cell>
          <cell r="H412">
            <v>0.93</v>
          </cell>
        </row>
        <row r="413">
          <cell r="A413" t="str">
            <v>101916</v>
          </cell>
          <cell r="B413" t="str">
            <v>LA PORTE ISD</v>
          </cell>
          <cell r="C413">
            <v>10788587213</v>
          </cell>
          <cell r="D413">
            <v>10589104840</v>
          </cell>
          <cell r="E413">
            <v>398964746</v>
          </cell>
          <cell r="F413">
            <v>0</v>
          </cell>
          <cell r="G413">
            <v>0</v>
          </cell>
          <cell r="H413">
            <v>0.93</v>
          </cell>
        </row>
        <row r="414">
          <cell r="A414" t="str">
            <v>101917</v>
          </cell>
          <cell r="B414" t="str">
            <v>PASADENA ISD</v>
          </cell>
          <cell r="C414">
            <v>15842556618</v>
          </cell>
          <cell r="D414">
            <v>15567958206</v>
          </cell>
          <cell r="E414">
            <v>549196824</v>
          </cell>
          <cell r="F414">
            <v>0</v>
          </cell>
          <cell r="G414">
            <v>0</v>
          </cell>
          <cell r="H414">
            <v>0.93</v>
          </cell>
        </row>
        <row r="415">
          <cell r="A415" t="str">
            <v>101919</v>
          </cell>
          <cell r="B415" t="str">
            <v>SPRING ISD</v>
          </cell>
          <cell r="C415">
            <v>14203833707</v>
          </cell>
          <cell r="D415">
            <v>14203833707</v>
          </cell>
          <cell r="E415">
            <v>0</v>
          </cell>
          <cell r="F415">
            <v>0</v>
          </cell>
          <cell r="G415">
            <v>0</v>
          </cell>
          <cell r="H415">
            <v>0.93</v>
          </cell>
        </row>
        <row r="416">
          <cell r="A416" t="str">
            <v>101920</v>
          </cell>
          <cell r="B416" t="str">
            <v>SPRING BRANCH ISD</v>
          </cell>
          <cell r="C416">
            <v>35873632758</v>
          </cell>
          <cell r="D416">
            <v>33652019635</v>
          </cell>
          <cell r="E416">
            <v>4443226246</v>
          </cell>
          <cell r="F416">
            <v>0</v>
          </cell>
          <cell r="G416">
            <v>0</v>
          </cell>
          <cell r="H416">
            <v>0.93</v>
          </cell>
        </row>
        <row r="417">
          <cell r="A417" t="str">
            <v>101921</v>
          </cell>
          <cell r="B417" t="str">
            <v>TOMBALL ISD</v>
          </cell>
          <cell r="C417">
            <v>11504503357</v>
          </cell>
          <cell r="D417">
            <v>11504490857</v>
          </cell>
          <cell r="E417">
            <v>25000</v>
          </cell>
          <cell r="F417">
            <v>0</v>
          </cell>
          <cell r="G417">
            <v>0</v>
          </cell>
          <cell r="H417">
            <v>0.93</v>
          </cell>
        </row>
        <row r="418">
          <cell r="A418" t="str">
            <v>101924</v>
          </cell>
          <cell r="B418" t="str">
            <v>SHELDON ISD</v>
          </cell>
          <cell r="C418">
            <v>5553611271</v>
          </cell>
          <cell r="D418">
            <v>5465528331</v>
          </cell>
          <cell r="E418">
            <v>176165880</v>
          </cell>
          <cell r="F418">
            <v>0</v>
          </cell>
          <cell r="G418">
            <v>0</v>
          </cell>
          <cell r="H418">
            <v>0.93</v>
          </cell>
        </row>
        <row r="419">
          <cell r="A419" t="str">
            <v>101925</v>
          </cell>
          <cell r="B419" t="str">
            <v>HUFFMAN ISD</v>
          </cell>
          <cell r="C419">
            <v>1286711416</v>
          </cell>
          <cell r="D419">
            <v>1286711416</v>
          </cell>
          <cell r="E419">
            <v>0</v>
          </cell>
          <cell r="F419">
            <v>0</v>
          </cell>
          <cell r="G419">
            <v>0</v>
          </cell>
          <cell r="H419">
            <v>0.93</v>
          </cell>
        </row>
        <row r="420">
          <cell r="A420" t="str">
            <v>102901</v>
          </cell>
          <cell r="B420" t="str">
            <v>KARNACK ISD</v>
          </cell>
          <cell r="C420">
            <v>220521863</v>
          </cell>
          <cell r="D420">
            <v>213159733</v>
          </cell>
          <cell r="E420">
            <v>14724260</v>
          </cell>
          <cell r="F420">
            <v>0</v>
          </cell>
          <cell r="G420">
            <v>0</v>
          </cell>
          <cell r="H420">
            <v>0.93</v>
          </cell>
        </row>
        <row r="421">
          <cell r="A421" t="str">
            <v>102902</v>
          </cell>
          <cell r="B421" t="str">
            <v>MARSHALL ISD</v>
          </cell>
          <cell r="C421">
            <v>2678524999</v>
          </cell>
          <cell r="D421">
            <v>2596624706</v>
          </cell>
          <cell r="E421">
            <v>163800586</v>
          </cell>
          <cell r="F421">
            <v>0</v>
          </cell>
          <cell r="G421">
            <v>0</v>
          </cell>
          <cell r="H421">
            <v>0.93</v>
          </cell>
        </row>
        <row r="422">
          <cell r="A422" t="str">
            <v>102903</v>
          </cell>
          <cell r="B422" t="str">
            <v>WASKOM ISD</v>
          </cell>
          <cell r="C422">
            <v>414296437</v>
          </cell>
          <cell r="D422">
            <v>404933988</v>
          </cell>
          <cell r="E422">
            <v>18724898</v>
          </cell>
          <cell r="F422">
            <v>0</v>
          </cell>
          <cell r="G422">
            <v>0</v>
          </cell>
          <cell r="H422">
            <v>0.93</v>
          </cell>
        </row>
        <row r="423">
          <cell r="A423" t="str">
            <v>102904</v>
          </cell>
          <cell r="B423" t="str">
            <v>HALLSVILLE ISD</v>
          </cell>
          <cell r="C423">
            <v>2829229554</v>
          </cell>
          <cell r="D423">
            <v>2730329163</v>
          </cell>
          <cell r="E423">
            <v>197800782</v>
          </cell>
          <cell r="F423">
            <v>0</v>
          </cell>
          <cell r="G423">
            <v>0</v>
          </cell>
          <cell r="H423">
            <v>0.93</v>
          </cell>
        </row>
        <row r="424">
          <cell r="A424" t="str">
            <v>102905</v>
          </cell>
          <cell r="B424" t="str">
            <v>HARLETON ISD</v>
          </cell>
          <cell r="C424">
            <v>177867173</v>
          </cell>
          <cell r="D424">
            <v>166786084</v>
          </cell>
          <cell r="E424">
            <v>22162178</v>
          </cell>
          <cell r="F424">
            <v>0</v>
          </cell>
          <cell r="G424">
            <v>0</v>
          </cell>
          <cell r="H424">
            <v>0.93</v>
          </cell>
        </row>
        <row r="425">
          <cell r="A425" t="str">
            <v>102906</v>
          </cell>
          <cell r="B425" t="str">
            <v>ELYSIAN FIELDS ISD</v>
          </cell>
          <cell r="C425">
            <v>505434998</v>
          </cell>
          <cell r="D425">
            <v>489993108</v>
          </cell>
          <cell r="E425">
            <v>30883780</v>
          </cell>
          <cell r="F425">
            <v>0</v>
          </cell>
          <cell r="G425">
            <v>0</v>
          </cell>
          <cell r="H425">
            <v>0.93</v>
          </cell>
        </row>
        <row r="426">
          <cell r="A426" t="str">
            <v>103901</v>
          </cell>
          <cell r="B426" t="str">
            <v>CHANNING ISD</v>
          </cell>
          <cell r="C426">
            <v>223304116</v>
          </cell>
          <cell r="D426">
            <v>223304116</v>
          </cell>
          <cell r="E426">
            <v>0</v>
          </cell>
          <cell r="F426">
            <v>0</v>
          </cell>
          <cell r="G426">
            <v>0</v>
          </cell>
          <cell r="H426">
            <v>0.93</v>
          </cell>
        </row>
        <row r="427">
          <cell r="A427" t="str">
            <v>103902</v>
          </cell>
          <cell r="B427" t="str">
            <v>HARTLEY ISD</v>
          </cell>
          <cell r="C427">
            <v>192837812</v>
          </cell>
          <cell r="D427">
            <v>192837812</v>
          </cell>
          <cell r="E427">
            <v>0</v>
          </cell>
          <cell r="F427">
            <v>0</v>
          </cell>
          <cell r="G427">
            <v>0</v>
          </cell>
          <cell r="H427">
            <v>0.93</v>
          </cell>
        </row>
        <row r="428">
          <cell r="A428" t="str">
            <v>104901</v>
          </cell>
          <cell r="B428" t="str">
            <v>HASKELL CISD</v>
          </cell>
          <cell r="C428">
            <v>288789869</v>
          </cell>
          <cell r="D428">
            <v>288789869</v>
          </cell>
          <cell r="E428">
            <v>0</v>
          </cell>
          <cell r="F428">
            <v>0</v>
          </cell>
          <cell r="G428">
            <v>0</v>
          </cell>
          <cell r="H428">
            <v>0.93</v>
          </cell>
        </row>
        <row r="429">
          <cell r="A429" t="str">
            <v>104903</v>
          </cell>
          <cell r="B429" t="str">
            <v>RULE ISD</v>
          </cell>
          <cell r="C429">
            <v>66381710</v>
          </cell>
          <cell r="D429">
            <v>65741165</v>
          </cell>
          <cell r="E429">
            <v>1281090</v>
          </cell>
          <cell r="F429">
            <v>0</v>
          </cell>
          <cell r="G429">
            <v>0</v>
          </cell>
          <cell r="H429">
            <v>0.93</v>
          </cell>
        </row>
        <row r="430">
          <cell r="A430" t="str">
            <v>104907</v>
          </cell>
          <cell r="B430" t="str">
            <v>PAINT CREEK ISD</v>
          </cell>
          <cell r="C430">
            <v>162887380</v>
          </cell>
          <cell r="D430">
            <v>162887380</v>
          </cell>
          <cell r="E430">
            <v>0</v>
          </cell>
          <cell r="F430">
            <v>0</v>
          </cell>
          <cell r="G430">
            <v>0</v>
          </cell>
          <cell r="H430">
            <v>0.93</v>
          </cell>
        </row>
        <row r="431">
          <cell r="A431" t="str">
            <v>105902</v>
          </cell>
          <cell r="B431" t="str">
            <v>SAN MARCOS CISD</v>
          </cell>
          <cell r="C431">
            <v>6373326479</v>
          </cell>
          <cell r="D431">
            <v>6373326479</v>
          </cell>
          <cell r="E431">
            <v>0</v>
          </cell>
          <cell r="F431">
            <v>0</v>
          </cell>
          <cell r="G431">
            <v>0</v>
          </cell>
          <cell r="H431">
            <v>0.93</v>
          </cell>
        </row>
        <row r="432">
          <cell r="A432" t="str">
            <v>105904</v>
          </cell>
          <cell r="B432" t="str">
            <v>DRIPPING SPRINGS ISD</v>
          </cell>
          <cell r="C432">
            <v>5517839481</v>
          </cell>
          <cell r="D432">
            <v>5517839481</v>
          </cell>
          <cell r="E432">
            <v>0</v>
          </cell>
          <cell r="F432">
            <v>0</v>
          </cell>
          <cell r="G432">
            <v>0</v>
          </cell>
          <cell r="H432">
            <v>0.93</v>
          </cell>
        </row>
        <row r="433">
          <cell r="A433" t="str">
            <v>105905</v>
          </cell>
          <cell r="B433" t="str">
            <v>WIMBERLEY ISD</v>
          </cell>
          <cell r="C433">
            <v>2255949926</v>
          </cell>
          <cell r="D433">
            <v>2255949926</v>
          </cell>
          <cell r="E433">
            <v>0</v>
          </cell>
          <cell r="F433">
            <v>0</v>
          </cell>
          <cell r="G433">
            <v>0</v>
          </cell>
          <cell r="H433">
            <v>0.93</v>
          </cell>
        </row>
        <row r="434">
          <cell r="A434" t="str">
            <v>105906</v>
          </cell>
          <cell r="B434" t="str">
            <v>HAYS CISD</v>
          </cell>
          <cell r="C434">
            <v>8602340364</v>
          </cell>
          <cell r="D434">
            <v>8602340364</v>
          </cell>
          <cell r="E434">
            <v>0</v>
          </cell>
          <cell r="F434">
            <v>0</v>
          </cell>
          <cell r="G434">
            <v>0</v>
          </cell>
          <cell r="H434">
            <v>0.93</v>
          </cell>
        </row>
        <row r="435">
          <cell r="A435" t="str">
            <v>106901</v>
          </cell>
          <cell r="B435" t="str">
            <v>CANADIAN ISD</v>
          </cell>
          <cell r="C435">
            <v>1197599924</v>
          </cell>
          <cell r="D435">
            <v>1188153709</v>
          </cell>
          <cell r="E435">
            <v>18892430</v>
          </cell>
          <cell r="F435">
            <v>0</v>
          </cell>
          <cell r="G435">
            <v>0</v>
          </cell>
          <cell r="H435">
            <v>0.93</v>
          </cell>
        </row>
        <row r="436">
          <cell r="A436" t="str">
            <v>107901</v>
          </cell>
          <cell r="B436" t="str">
            <v>ATHENS ISD</v>
          </cell>
          <cell r="C436">
            <v>1443986655</v>
          </cell>
          <cell r="D436">
            <v>1443986655</v>
          </cell>
          <cell r="E436">
            <v>0</v>
          </cell>
          <cell r="F436">
            <v>0</v>
          </cell>
          <cell r="G436">
            <v>0</v>
          </cell>
          <cell r="H436">
            <v>0.93</v>
          </cell>
        </row>
        <row r="437">
          <cell r="A437" t="str">
            <v>107902</v>
          </cell>
          <cell r="B437" t="str">
            <v>BROWNSBORO ISD</v>
          </cell>
          <cell r="C437">
            <v>758582273</v>
          </cell>
          <cell r="D437">
            <v>704811476</v>
          </cell>
          <cell r="E437">
            <v>107541594</v>
          </cell>
          <cell r="F437">
            <v>0</v>
          </cell>
          <cell r="G437">
            <v>0</v>
          </cell>
          <cell r="H437">
            <v>0.93</v>
          </cell>
        </row>
        <row r="438">
          <cell r="A438" t="str">
            <v>107904</v>
          </cell>
          <cell r="B438" t="str">
            <v>CROSS ROADS ISD</v>
          </cell>
          <cell r="C438">
            <v>250953149</v>
          </cell>
          <cell r="D438">
            <v>250953149</v>
          </cell>
          <cell r="E438">
            <v>0</v>
          </cell>
          <cell r="F438">
            <v>0</v>
          </cell>
          <cell r="G438">
            <v>0</v>
          </cell>
          <cell r="H438">
            <v>0.93</v>
          </cell>
        </row>
        <row r="439">
          <cell r="A439" t="str">
            <v>107905</v>
          </cell>
          <cell r="B439" t="str">
            <v>EUSTACE ISD</v>
          </cell>
          <cell r="C439">
            <v>606908713</v>
          </cell>
          <cell r="D439">
            <v>579515829</v>
          </cell>
          <cell r="E439">
            <v>54785768</v>
          </cell>
          <cell r="F439">
            <v>0</v>
          </cell>
          <cell r="G439">
            <v>0</v>
          </cell>
          <cell r="H439">
            <v>0.93</v>
          </cell>
        </row>
        <row r="440">
          <cell r="A440" t="str">
            <v>107906</v>
          </cell>
          <cell r="B440" t="str">
            <v>MALAKOFF ISD</v>
          </cell>
          <cell r="C440">
            <v>1449486556</v>
          </cell>
          <cell r="D440">
            <v>1449486556</v>
          </cell>
          <cell r="E440">
            <v>0</v>
          </cell>
          <cell r="F440">
            <v>0</v>
          </cell>
          <cell r="G440">
            <v>0</v>
          </cell>
          <cell r="H440">
            <v>0.93</v>
          </cell>
        </row>
        <row r="441">
          <cell r="A441" t="str">
            <v>107907</v>
          </cell>
          <cell r="B441" t="str">
            <v>TRINIDAD ISD</v>
          </cell>
          <cell r="C441">
            <v>51116915</v>
          </cell>
          <cell r="D441">
            <v>50111204</v>
          </cell>
          <cell r="E441">
            <v>2011422</v>
          </cell>
          <cell r="F441">
            <v>0</v>
          </cell>
          <cell r="G441">
            <v>0</v>
          </cell>
          <cell r="H441">
            <v>0.93</v>
          </cell>
        </row>
        <row r="442">
          <cell r="A442" t="str">
            <v>107908</v>
          </cell>
          <cell r="B442" t="str">
            <v>MURCHISON ISD</v>
          </cell>
          <cell r="C442">
            <v>39345654</v>
          </cell>
          <cell r="D442">
            <v>39345654</v>
          </cell>
          <cell r="E442">
            <v>0</v>
          </cell>
          <cell r="F442">
            <v>0</v>
          </cell>
          <cell r="G442">
            <v>0</v>
          </cell>
          <cell r="H442">
            <v>0.93</v>
          </cell>
        </row>
        <row r="443">
          <cell r="A443" t="str">
            <v>107910</v>
          </cell>
          <cell r="B443" t="str">
            <v>LAPOYNOR ISD</v>
          </cell>
          <cell r="C443">
            <v>205500174</v>
          </cell>
          <cell r="D443">
            <v>196492634</v>
          </cell>
          <cell r="E443">
            <v>18015080</v>
          </cell>
          <cell r="F443">
            <v>0</v>
          </cell>
          <cell r="G443">
            <v>0</v>
          </cell>
          <cell r="H443">
            <v>0.93</v>
          </cell>
        </row>
        <row r="444">
          <cell r="A444" t="str">
            <v>108902</v>
          </cell>
          <cell r="B444" t="str">
            <v>DONNA ISD</v>
          </cell>
          <cell r="C444">
            <v>1485461411</v>
          </cell>
          <cell r="D444">
            <v>1485461411</v>
          </cell>
          <cell r="E444">
            <v>0</v>
          </cell>
          <cell r="F444">
            <v>0</v>
          </cell>
          <cell r="G444">
            <v>0</v>
          </cell>
          <cell r="H444">
            <v>0.93</v>
          </cell>
        </row>
        <row r="445">
          <cell r="A445" t="str">
            <v>108903</v>
          </cell>
          <cell r="B445" t="str">
            <v>EDCOUCH-ELSA ISD</v>
          </cell>
          <cell r="C445">
            <v>359517685</v>
          </cell>
          <cell r="D445">
            <v>359517685</v>
          </cell>
          <cell r="E445">
            <v>0</v>
          </cell>
          <cell r="F445">
            <v>0</v>
          </cell>
          <cell r="G445">
            <v>0</v>
          </cell>
          <cell r="H445">
            <v>0.93</v>
          </cell>
        </row>
        <row r="446">
          <cell r="A446" t="str">
            <v>108904</v>
          </cell>
          <cell r="B446" t="str">
            <v>EDINBURG CISD</v>
          </cell>
          <cell r="C446">
            <v>6981151177</v>
          </cell>
          <cell r="D446">
            <v>6981151177</v>
          </cell>
          <cell r="E446">
            <v>0</v>
          </cell>
          <cell r="F446">
            <v>0</v>
          </cell>
          <cell r="G446">
            <v>0</v>
          </cell>
          <cell r="H446">
            <v>0.93</v>
          </cell>
        </row>
        <row r="447">
          <cell r="A447" t="str">
            <v>108905</v>
          </cell>
          <cell r="B447" t="str">
            <v>HIDALGO ISD</v>
          </cell>
          <cell r="C447">
            <v>554297290</v>
          </cell>
          <cell r="D447">
            <v>554297290</v>
          </cell>
          <cell r="E447">
            <v>0</v>
          </cell>
          <cell r="F447">
            <v>0</v>
          </cell>
          <cell r="G447">
            <v>0</v>
          </cell>
          <cell r="H447">
            <v>0.93</v>
          </cell>
        </row>
        <row r="448">
          <cell r="A448" t="str">
            <v>108906</v>
          </cell>
          <cell r="B448" t="str">
            <v>MCALLEN ISD</v>
          </cell>
          <cell r="C448">
            <v>7616852762</v>
          </cell>
          <cell r="D448">
            <v>7616852762</v>
          </cell>
          <cell r="E448">
            <v>0</v>
          </cell>
          <cell r="F448">
            <v>0</v>
          </cell>
          <cell r="G448">
            <v>0</v>
          </cell>
          <cell r="H448">
            <v>0.93</v>
          </cell>
        </row>
        <row r="449">
          <cell r="A449" t="str">
            <v>108907</v>
          </cell>
          <cell r="B449" t="str">
            <v>MERCEDES ISD</v>
          </cell>
          <cell r="C449">
            <v>655950954</v>
          </cell>
          <cell r="D449">
            <v>655950954</v>
          </cell>
          <cell r="E449">
            <v>0</v>
          </cell>
          <cell r="F449">
            <v>0</v>
          </cell>
          <cell r="G449">
            <v>0</v>
          </cell>
          <cell r="H449">
            <v>0.93</v>
          </cell>
        </row>
        <row r="450">
          <cell r="A450" t="str">
            <v>108908</v>
          </cell>
          <cell r="B450" t="str">
            <v>MISSION CISD</v>
          </cell>
          <cell r="C450">
            <v>2213588816</v>
          </cell>
          <cell r="D450">
            <v>2213588816</v>
          </cell>
          <cell r="E450">
            <v>0</v>
          </cell>
          <cell r="F450">
            <v>0</v>
          </cell>
          <cell r="G450">
            <v>0</v>
          </cell>
          <cell r="H450">
            <v>0.93</v>
          </cell>
        </row>
        <row r="451">
          <cell r="A451" t="str">
            <v>108909</v>
          </cell>
          <cell r="B451" t="str">
            <v>PHARR-SAN JUAN-ALAMO ISD</v>
          </cell>
          <cell r="C451">
            <v>4775584788</v>
          </cell>
          <cell r="D451">
            <v>4775584788</v>
          </cell>
          <cell r="E451">
            <v>0</v>
          </cell>
          <cell r="F451">
            <v>0</v>
          </cell>
          <cell r="G451">
            <v>0</v>
          </cell>
          <cell r="H451">
            <v>0.93</v>
          </cell>
        </row>
        <row r="452">
          <cell r="A452" t="str">
            <v>108910</v>
          </cell>
          <cell r="B452" t="str">
            <v>PROGRESO ISD</v>
          </cell>
          <cell r="C452">
            <v>178510429</v>
          </cell>
          <cell r="D452">
            <v>178510429</v>
          </cell>
          <cell r="E452">
            <v>0</v>
          </cell>
          <cell r="F452">
            <v>0</v>
          </cell>
          <cell r="G452">
            <v>0</v>
          </cell>
          <cell r="H452">
            <v>0.93</v>
          </cell>
        </row>
        <row r="453">
          <cell r="A453" t="str">
            <v>108911</v>
          </cell>
          <cell r="B453" t="str">
            <v>SHARYLAND ISD</v>
          </cell>
          <cell r="C453">
            <v>3340196179</v>
          </cell>
          <cell r="D453">
            <v>3340196179</v>
          </cell>
          <cell r="E453">
            <v>0</v>
          </cell>
          <cell r="F453">
            <v>0</v>
          </cell>
          <cell r="G453">
            <v>0</v>
          </cell>
          <cell r="H453">
            <v>0.93</v>
          </cell>
        </row>
        <row r="454">
          <cell r="A454" t="str">
            <v>108912</v>
          </cell>
          <cell r="B454" t="str">
            <v>LA JOYA ISD</v>
          </cell>
          <cell r="C454">
            <v>2631437440</v>
          </cell>
          <cell r="D454">
            <v>2631437440</v>
          </cell>
          <cell r="E454">
            <v>0</v>
          </cell>
          <cell r="F454">
            <v>0</v>
          </cell>
          <cell r="G454">
            <v>0</v>
          </cell>
          <cell r="H454">
            <v>0.93</v>
          </cell>
        </row>
        <row r="455">
          <cell r="A455" t="str">
            <v>108913</v>
          </cell>
          <cell r="B455" t="str">
            <v>WESLACO ISD</v>
          </cell>
          <cell r="C455">
            <v>2375060406</v>
          </cell>
          <cell r="D455">
            <v>2375060406</v>
          </cell>
          <cell r="E455">
            <v>0</v>
          </cell>
          <cell r="F455">
            <v>0</v>
          </cell>
          <cell r="G455">
            <v>0</v>
          </cell>
          <cell r="H455">
            <v>0.93</v>
          </cell>
        </row>
        <row r="456">
          <cell r="A456" t="str">
            <v>108914</v>
          </cell>
          <cell r="B456" t="str">
            <v>LA VILLA ISD</v>
          </cell>
          <cell r="C456">
            <v>110190149</v>
          </cell>
          <cell r="D456">
            <v>110190149</v>
          </cell>
          <cell r="E456">
            <v>0</v>
          </cell>
          <cell r="F456">
            <v>0</v>
          </cell>
          <cell r="G456">
            <v>0</v>
          </cell>
          <cell r="H456">
            <v>0.93</v>
          </cell>
        </row>
        <row r="457">
          <cell r="A457" t="str">
            <v>108915</v>
          </cell>
          <cell r="B457" t="str">
            <v>MONTE ALTO ISD</v>
          </cell>
          <cell r="C457">
            <v>135488473</v>
          </cell>
          <cell r="D457">
            <v>135488473</v>
          </cell>
          <cell r="E457">
            <v>0</v>
          </cell>
          <cell r="F457">
            <v>0</v>
          </cell>
          <cell r="G457">
            <v>0</v>
          </cell>
          <cell r="H457">
            <v>0.93</v>
          </cell>
        </row>
        <row r="458">
          <cell r="A458" t="str">
            <v>108916</v>
          </cell>
          <cell r="B458" t="str">
            <v>VALLEY VIEW ISD</v>
          </cell>
          <cell r="C458">
            <v>685659633</v>
          </cell>
          <cell r="D458">
            <v>685659633</v>
          </cell>
          <cell r="E458">
            <v>0</v>
          </cell>
          <cell r="F458">
            <v>0</v>
          </cell>
          <cell r="G458">
            <v>0</v>
          </cell>
          <cell r="H458">
            <v>0.93</v>
          </cell>
        </row>
        <row r="459">
          <cell r="A459" t="str">
            <v>109901</v>
          </cell>
          <cell r="B459" t="str">
            <v>ABBOTT ISD</v>
          </cell>
          <cell r="C459">
            <v>98910050</v>
          </cell>
          <cell r="D459">
            <v>98910050</v>
          </cell>
          <cell r="E459">
            <v>0</v>
          </cell>
          <cell r="F459">
            <v>0</v>
          </cell>
          <cell r="G459">
            <v>0</v>
          </cell>
          <cell r="H459">
            <v>0.93</v>
          </cell>
        </row>
        <row r="460">
          <cell r="A460" t="str">
            <v>109902</v>
          </cell>
          <cell r="B460" t="str">
            <v>BYNUM ISD</v>
          </cell>
          <cell r="C460">
            <v>94857411</v>
          </cell>
          <cell r="D460">
            <v>94857411</v>
          </cell>
          <cell r="E460">
            <v>0</v>
          </cell>
          <cell r="F460">
            <v>0</v>
          </cell>
          <cell r="G460">
            <v>0</v>
          </cell>
          <cell r="H460">
            <v>0.93</v>
          </cell>
        </row>
        <row r="461">
          <cell r="A461" t="str">
            <v>109903</v>
          </cell>
          <cell r="B461" t="str">
            <v>COVINGTON ISD</v>
          </cell>
          <cell r="C461">
            <v>96827710</v>
          </cell>
          <cell r="D461">
            <v>96827710</v>
          </cell>
          <cell r="E461">
            <v>0</v>
          </cell>
          <cell r="F461">
            <v>0</v>
          </cell>
          <cell r="G461">
            <v>0</v>
          </cell>
          <cell r="H461">
            <v>0.93</v>
          </cell>
        </row>
        <row r="462">
          <cell r="A462" t="str">
            <v>109904</v>
          </cell>
          <cell r="B462" t="str">
            <v>HILLSBORO ISD</v>
          </cell>
          <cell r="C462">
            <v>725177301</v>
          </cell>
          <cell r="D462">
            <v>725177301</v>
          </cell>
          <cell r="E462">
            <v>0</v>
          </cell>
          <cell r="F462">
            <v>0</v>
          </cell>
          <cell r="G462">
            <v>0</v>
          </cell>
          <cell r="H462">
            <v>0.93</v>
          </cell>
        </row>
        <row r="463">
          <cell r="A463" t="str">
            <v>109905</v>
          </cell>
          <cell r="B463" t="str">
            <v>HUBBARD ISD</v>
          </cell>
          <cell r="C463">
            <v>93990785</v>
          </cell>
          <cell r="D463">
            <v>93990785</v>
          </cell>
          <cell r="E463">
            <v>0</v>
          </cell>
          <cell r="F463">
            <v>0</v>
          </cell>
          <cell r="G463">
            <v>0</v>
          </cell>
          <cell r="H463">
            <v>0.93</v>
          </cell>
        </row>
        <row r="464">
          <cell r="A464" t="str">
            <v>109907</v>
          </cell>
          <cell r="B464" t="str">
            <v>ITASCA ISD</v>
          </cell>
          <cell r="C464">
            <v>220347522</v>
          </cell>
          <cell r="D464">
            <v>220347522</v>
          </cell>
          <cell r="E464">
            <v>0</v>
          </cell>
          <cell r="F464">
            <v>0</v>
          </cell>
          <cell r="G464">
            <v>0</v>
          </cell>
          <cell r="H464">
            <v>0.93</v>
          </cell>
        </row>
        <row r="465">
          <cell r="A465" t="str">
            <v>109908</v>
          </cell>
          <cell r="B465" t="str">
            <v>MALONE ISD</v>
          </cell>
          <cell r="C465">
            <v>52809992</v>
          </cell>
          <cell r="D465">
            <v>52809992</v>
          </cell>
          <cell r="E465">
            <v>0</v>
          </cell>
          <cell r="F465">
            <v>0</v>
          </cell>
          <cell r="G465">
            <v>0</v>
          </cell>
          <cell r="H465">
            <v>0.93</v>
          </cell>
        </row>
        <row r="466">
          <cell r="A466" t="str">
            <v>109910</v>
          </cell>
          <cell r="B466" t="str">
            <v>MOUNT CALM ISD</v>
          </cell>
          <cell r="C466">
            <v>34052301</v>
          </cell>
          <cell r="D466">
            <v>34052301</v>
          </cell>
          <cell r="E466">
            <v>0</v>
          </cell>
          <cell r="F466">
            <v>0</v>
          </cell>
          <cell r="G466">
            <v>0</v>
          </cell>
          <cell r="H466">
            <v>0.93</v>
          </cell>
        </row>
        <row r="467">
          <cell r="A467" t="str">
            <v>109911</v>
          </cell>
          <cell r="B467" t="str">
            <v>WHITNEY ISD</v>
          </cell>
          <cell r="C467">
            <v>643499378</v>
          </cell>
          <cell r="D467">
            <v>643499378</v>
          </cell>
          <cell r="E467">
            <v>0</v>
          </cell>
          <cell r="F467">
            <v>0</v>
          </cell>
          <cell r="G467">
            <v>0</v>
          </cell>
          <cell r="H467">
            <v>0.93</v>
          </cell>
        </row>
        <row r="468">
          <cell r="A468" t="str">
            <v>109912</v>
          </cell>
          <cell r="B468" t="str">
            <v>AQUILLA ISD</v>
          </cell>
          <cell r="C468">
            <v>94630463</v>
          </cell>
          <cell r="D468">
            <v>94630463</v>
          </cell>
          <cell r="E468">
            <v>0</v>
          </cell>
          <cell r="F468">
            <v>0</v>
          </cell>
          <cell r="G468">
            <v>0</v>
          </cell>
          <cell r="H468">
            <v>0.93</v>
          </cell>
        </row>
        <row r="469">
          <cell r="A469" t="str">
            <v>109913</v>
          </cell>
          <cell r="B469" t="str">
            <v>BLUM ISD</v>
          </cell>
          <cell r="C469">
            <v>192985730</v>
          </cell>
          <cell r="D469">
            <v>192985730</v>
          </cell>
          <cell r="E469">
            <v>0</v>
          </cell>
          <cell r="F469">
            <v>0</v>
          </cell>
          <cell r="G469">
            <v>0</v>
          </cell>
          <cell r="H469">
            <v>0.93</v>
          </cell>
        </row>
        <row r="470">
          <cell r="A470" t="str">
            <v>109914</v>
          </cell>
          <cell r="B470" t="str">
            <v>PENELOPE ISD</v>
          </cell>
          <cell r="C470">
            <v>32657320</v>
          </cell>
          <cell r="D470">
            <v>32657320</v>
          </cell>
          <cell r="E470">
            <v>0</v>
          </cell>
          <cell r="F470">
            <v>0</v>
          </cell>
          <cell r="G470">
            <v>0</v>
          </cell>
          <cell r="H470">
            <v>0.93</v>
          </cell>
        </row>
        <row r="471">
          <cell r="A471" t="str">
            <v>110901</v>
          </cell>
          <cell r="B471" t="str">
            <v>ANTON ISD</v>
          </cell>
          <cell r="C471">
            <v>74144582</v>
          </cell>
          <cell r="D471">
            <v>74144582</v>
          </cell>
          <cell r="E471">
            <v>0</v>
          </cell>
          <cell r="F471">
            <v>0</v>
          </cell>
          <cell r="G471">
            <v>0</v>
          </cell>
          <cell r="H471">
            <v>0.93</v>
          </cell>
        </row>
        <row r="472">
          <cell r="A472" t="str">
            <v>110902</v>
          </cell>
          <cell r="B472" t="str">
            <v>LEVELLAND ISD</v>
          </cell>
          <cell r="C472">
            <v>1264106325</v>
          </cell>
          <cell r="D472">
            <v>1264106325</v>
          </cell>
          <cell r="E472">
            <v>0</v>
          </cell>
          <cell r="F472">
            <v>0</v>
          </cell>
          <cell r="G472">
            <v>0</v>
          </cell>
          <cell r="H472">
            <v>0.93</v>
          </cell>
        </row>
        <row r="473">
          <cell r="A473" t="str">
            <v>110905</v>
          </cell>
          <cell r="B473" t="str">
            <v>ROPES ISD</v>
          </cell>
          <cell r="C473">
            <v>114131759</v>
          </cell>
          <cell r="D473">
            <v>114131759</v>
          </cell>
          <cell r="E473">
            <v>0</v>
          </cell>
          <cell r="F473">
            <v>0</v>
          </cell>
          <cell r="G473">
            <v>0</v>
          </cell>
          <cell r="H473">
            <v>0.93</v>
          </cell>
        </row>
        <row r="474">
          <cell r="A474" t="str">
            <v>110906</v>
          </cell>
          <cell r="B474" t="str">
            <v>SMYER ISD</v>
          </cell>
          <cell r="C474">
            <v>112271840</v>
          </cell>
          <cell r="D474">
            <v>112271840</v>
          </cell>
          <cell r="E474">
            <v>0</v>
          </cell>
          <cell r="F474">
            <v>0</v>
          </cell>
          <cell r="G474">
            <v>0</v>
          </cell>
          <cell r="H474">
            <v>0.93</v>
          </cell>
        </row>
        <row r="475">
          <cell r="A475" t="str">
            <v>110907</v>
          </cell>
          <cell r="B475" t="str">
            <v>SUNDOWN ISD</v>
          </cell>
          <cell r="C475">
            <v>950613157</v>
          </cell>
          <cell r="D475">
            <v>947844571</v>
          </cell>
          <cell r="E475">
            <v>5537172</v>
          </cell>
          <cell r="F475">
            <v>0</v>
          </cell>
          <cell r="G475">
            <v>0</v>
          </cell>
          <cell r="H475">
            <v>0.93</v>
          </cell>
        </row>
        <row r="476">
          <cell r="A476" t="str">
            <v>110908</v>
          </cell>
          <cell r="B476" t="str">
            <v>WHITHARRAL ISD</v>
          </cell>
          <cell r="C476">
            <v>53185585</v>
          </cell>
          <cell r="D476">
            <v>53185585</v>
          </cell>
          <cell r="E476">
            <v>0</v>
          </cell>
          <cell r="F476">
            <v>0</v>
          </cell>
          <cell r="G476">
            <v>0</v>
          </cell>
          <cell r="H476">
            <v>0.93</v>
          </cell>
        </row>
        <row r="477">
          <cell r="A477" t="str">
            <v>111901</v>
          </cell>
          <cell r="B477" t="str">
            <v>GRANBURY ISD</v>
          </cell>
          <cell r="C477">
            <v>6395367582</v>
          </cell>
          <cell r="D477">
            <v>6395367582</v>
          </cell>
          <cell r="E477">
            <v>0</v>
          </cell>
          <cell r="F477">
            <v>0</v>
          </cell>
          <cell r="G477">
            <v>0</v>
          </cell>
          <cell r="H477">
            <v>0.93</v>
          </cell>
        </row>
        <row r="478">
          <cell r="A478" t="str">
            <v>111902</v>
          </cell>
          <cell r="B478" t="str">
            <v>LIPAN ISD</v>
          </cell>
          <cell r="C478">
            <v>182299665</v>
          </cell>
          <cell r="D478">
            <v>182299665</v>
          </cell>
          <cell r="E478">
            <v>0</v>
          </cell>
          <cell r="F478">
            <v>0</v>
          </cell>
          <cell r="G478">
            <v>0</v>
          </cell>
          <cell r="H478">
            <v>0.93</v>
          </cell>
        </row>
        <row r="479">
          <cell r="A479" t="str">
            <v>111903</v>
          </cell>
          <cell r="B479" t="str">
            <v>TOLAR ISD</v>
          </cell>
          <cell r="C479">
            <v>293517986</v>
          </cell>
          <cell r="D479">
            <v>293517986</v>
          </cell>
          <cell r="E479">
            <v>0</v>
          </cell>
          <cell r="F479">
            <v>0</v>
          </cell>
          <cell r="G479">
            <v>0</v>
          </cell>
          <cell r="H479">
            <v>0.93</v>
          </cell>
        </row>
        <row r="480">
          <cell r="A480" t="str">
            <v>112901</v>
          </cell>
          <cell r="B480" t="str">
            <v>SULPHUR SPRINGS ISD</v>
          </cell>
          <cell r="C480">
            <v>1465934525</v>
          </cell>
          <cell r="D480">
            <v>1465934525</v>
          </cell>
          <cell r="E480">
            <v>0</v>
          </cell>
          <cell r="F480">
            <v>0</v>
          </cell>
          <cell r="G480">
            <v>0</v>
          </cell>
          <cell r="H480">
            <v>0.93</v>
          </cell>
        </row>
        <row r="481">
          <cell r="A481" t="str">
            <v>112905</v>
          </cell>
          <cell r="B481" t="str">
            <v>CUMBY ISD</v>
          </cell>
          <cell r="C481">
            <v>88101675</v>
          </cell>
          <cell r="D481">
            <v>88101675</v>
          </cell>
          <cell r="E481">
            <v>0</v>
          </cell>
          <cell r="F481">
            <v>0</v>
          </cell>
          <cell r="G481">
            <v>0</v>
          </cell>
          <cell r="H481">
            <v>0.93</v>
          </cell>
        </row>
        <row r="482">
          <cell r="A482" t="str">
            <v>112906</v>
          </cell>
          <cell r="B482" t="str">
            <v>NORTH HOPKINS ISD</v>
          </cell>
          <cell r="C482">
            <v>99504701</v>
          </cell>
          <cell r="D482">
            <v>99504701</v>
          </cell>
          <cell r="E482">
            <v>0</v>
          </cell>
          <cell r="F482">
            <v>0</v>
          </cell>
          <cell r="G482">
            <v>0</v>
          </cell>
          <cell r="H482">
            <v>0.93</v>
          </cell>
        </row>
        <row r="483">
          <cell r="A483" t="str">
            <v>112907</v>
          </cell>
          <cell r="B483" t="str">
            <v>MILLER GROVE ISD</v>
          </cell>
          <cell r="C483">
            <v>68118572</v>
          </cell>
          <cell r="D483">
            <v>68118572</v>
          </cell>
          <cell r="E483">
            <v>0</v>
          </cell>
          <cell r="F483">
            <v>0</v>
          </cell>
          <cell r="G483">
            <v>0</v>
          </cell>
          <cell r="H483">
            <v>0.93</v>
          </cell>
        </row>
        <row r="484">
          <cell r="A484" t="str">
            <v>112908</v>
          </cell>
          <cell r="B484" t="str">
            <v>COMO-PICKTON CISD</v>
          </cell>
          <cell r="C484">
            <v>169478594</v>
          </cell>
          <cell r="D484">
            <v>169478594</v>
          </cell>
          <cell r="E484">
            <v>0</v>
          </cell>
          <cell r="F484">
            <v>0</v>
          </cell>
          <cell r="G484">
            <v>0</v>
          </cell>
          <cell r="H484">
            <v>0.93</v>
          </cell>
        </row>
        <row r="485">
          <cell r="A485" t="str">
            <v>112909</v>
          </cell>
          <cell r="B485" t="str">
            <v>SALTILLO ISD</v>
          </cell>
          <cell r="C485">
            <v>96933629</v>
          </cell>
          <cell r="D485">
            <v>96933629</v>
          </cell>
          <cell r="E485">
            <v>0</v>
          </cell>
          <cell r="F485">
            <v>0</v>
          </cell>
          <cell r="G485">
            <v>0</v>
          </cell>
          <cell r="H485">
            <v>0.93</v>
          </cell>
        </row>
        <row r="486">
          <cell r="A486" t="str">
            <v>112910</v>
          </cell>
          <cell r="B486" t="str">
            <v>SULPHUR BLUFF ISD</v>
          </cell>
          <cell r="C486">
            <v>114409729</v>
          </cell>
          <cell r="D486">
            <v>114409729</v>
          </cell>
          <cell r="E486">
            <v>0</v>
          </cell>
          <cell r="F486">
            <v>0</v>
          </cell>
          <cell r="G486">
            <v>0</v>
          </cell>
          <cell r="H486">
            <v>0.93</v>
          </cell>
        </row>
        <row r="487">
          <cell r="A487" t="str">
            <v>113901</v>
          </cell>
          <cell r="B487" t="str">
            <v>CROCKETT ISD</v>
          </cell>
          <cell r="C487">
            <v>476326343</v>
          </cell>
          <cell r="D487">
            <v>476326343</v>
          </cell>
          <cell r="E487">
            <v>0</v>
          </cell>
          <cell r="F487">
            <v>0</v>
          </cell>
          <cell r="G487">
            <v>0</v>
          </cell>
          <cell r="H487">
            <v>0.93</v>
          </cell>
        </row>
        <row r="488">
          <cell r="A488" t="str">
            <v>113902</v>
          </cell>
          <cell r="B488" t="str">
            <v>GRAPELAND ISD</v>
          </cell>
          <cell r="C488">
            <v>346571127</v>
          </cell>
          <cell r="D488">
            <v>346571127</v>
          </cell>
          <cell r="E488">
            <v>0</v>
          </cell>
          <cell r="F488">
            <v>0</v>
          </cell>
          <cell r="G488">
            <v>0</v>
          </cell>
          <cell r="H488">
            <v>0.93</v>
          </cell>
        </row>
        <row r="489">
          <cell r="A489" t="str">
            <v>113903</v>
          </cell>
          <cell r="B489" t="str">
            <v>LOVELADY ISD</v>
          </cell>
          <cell r="C489">
            <v>293108798</v>
          </cell>
          <cell r="D489">
            <v>293108798</v>
          </cell>
          <cell r="E489">
            <v>0</v>
          </cell>
          <cell r="F489">
            <v>0</v>
          </cell>
          <cell r="G489">
            <v>0</v>
          </cell>
          <cell r="H489">
            <v>0.93</v>
          </cell>
        </row>
        <row r="490">
          <cell r="A490" t="str">
            <v>113905</v>
          </cell>
          <cell r="B490" t="str">
            <v>LATEXO ISD</v>
          </cell>
          <cell r="C490">
            <v>175323451</v>
          </cell>
          <cell r="D490">
            <v>175323451</v>
          </cell>
          <cell r="E490">
            <v>0</v>
          </cell>
          <cell r="F490">
            <v>0</v>
          </cell>
          <cell r="G490">
            <v>0</v>
          </cell>
          <cell r="H490">
            <v>0.93</v>
          </cell>
        </row>
        <row r="491">
          <cell r="A491" t="str">
            <v>113906</v>
          </cell>
          <cell r="B491" t="str">
            <v>KENNARD ISD</v>
          </cell>
          <cell r="C491">
            <v>122553496</v>
          </cell>
          <cell r="D491">
            <v>122553496</v>
          </cell>
          <cell r="E491">
            <v>0</v>
          </cell>
          <cell r="F491">
            <v>0</v>
          </cell>
          <cell r="G491">
            <v>0</v>
          </cell>
          <cell r="H491">
            <v>0.93</v>
          </cell>
        </row>
        <row r="492">
          <cell r="A492" t="str">
            <v>114901</v>
          </cell>
          <cell r="B492" t="str">
            <v>BIG SPRING ISD</v>
          </cell>
          <cell r="C492">
            <v>3123409893</v>
          </cell>
          <cell r="D492">
            <v>3078158577</v>
          </cell>
          <cell r="E492">
            <v>90502632</v>
          </cell>
          <cell r="F492">
            <v>0</v>
          </cell>
          <cell r="G492">
            <v>0</v>
          </cell>
          <cell r="H492">
            <v>0.93</v>
          </cell>
        </row>
        <row r="493">
          <cell r="A493" t="str">
            <v>114902</v>
          </cell>
          <cell r="B493" t="str">
            <v>COAHOMA ISD</v>
          </cell>
          <cell r="C493">
            <v>559436446</v>
          </cell>
          <cell r="D493">
            <v>547964377</v>
          </cell>
          <cell r="E493">
            <v>22944138</v>
          </cell>
          <cell r="F493">
            <v>0</v>
          </cell>
          <cell r="G493">
            <v>0</v>
          </cell>
          <cell r="H493">
            <v>0.93</v>
          </cell>
        </row>
        <row r="494">
          <cell r="A494" t="str">
            <v>114904</v>
          </cell>
          <cell r="B494" t="str">
            <v>FORSAN ISD</v>
          </cell>
          <cell r="C494">
            <v>698435741</v>
          </cell>
          <cell r="D494">
            <v>690023118</v>
          </cell>
          <cell r="E494">
            <v>16825246</v>
          </cell>
          <cell r="F494">
            <v>0</v>
          </cell>
          <cell r="G494">
            <v>0</v>
          </cell>
          <cell r="H494">
            <v>0.93</v>
          </cell>
        </row>
        <row r="495">
          <cell r="A495" t="str">
            <v>115901</v>
          </cell>
          <cell r="B495" t="str">
            <v>FT HANCOCK ISD</v>
          </cell>
          <cell r="C495">
            <v>286194647</v>
          </cell>
          <cell r="D495">
            <v>286194647</v>
          </cell>
          <cell r="E495">
            <v>0</v>
          </cell>
          <cell r="F495">
            <v>0</v>
          </cell>
          <cell r="G495">
            <v>0</v>
          </cell>
          <cell r="H495">
            <v>0.93</v>
          </cell>
        </row>
        <row r="496">
          <cell r="A496" t="str">
            <v>115902</v>
          </cell>
          <cell r="B496" t="str">
            <v>SIERRA BLANCA ISD</v>
          </cell>
          <cell r="C496">
            <v>165493453</v>
          </cell>
          <cell r="D496">
            <v>165493453</v>
          </cell>
          <cell r="E496">
            <v>0</v>
          </cell>
          <cell r="F496">
            <v>0</v>
          </cell>
          <cell r="G496">
            <v>0</v>
          </cell>
          <cell r="H496">
            <v>0.93</v>
          </cell>
        </row>
        <row r="497">
          <cell r="A497" t="str">
            <v>115903</v>
          </cell>
          <cell r="B497" t="str">
            <v>DELL CITY ISD</v>
          </cell>
          <cell r="C497">
            <v>80196541</v>
          </cell>
          <cell r="D497">
            <v>79914871</v>
          </cell>
          <cell r="E497">
            <v>563340</v>
          </cell>
          <cell r="F497">
            <v>0</v>
          </cell>
          <cell r="G497">
            <v>0</v>
          </cell>
          <cell r="H497">
            <v>0.93</v>
          </cell>
        </row>
        <row r="498">
          <cell r="A498" t="str">
            <v>116901</v>
          </cell>
          <cell r="B498" t="str">
            <v>CADDO MILLS ISD</v>
          </cell>
          <cell r="C498">
            <v>603409306</v>
          </cell>
          <cell r="D498">
            <v>603409306</v>
          </cell>
          <cell r="E498">
            <v>0</v>
          </cell>
          <cell r="F498">
            <v>0</v>
          </cell>
          <cell r="G498">
            <v>0</v>
          </cell>
          <cell r="H498">
            <v>0.93</v>
          </cell>
        </row>
        <row r="499">
          <cell r="A499" t="str">
            <v>116902</v>
          </cell>
          <cell r="B499" t="str">
            <v>CELESTE ISD</v>
          </cell>
          <cell r="C499">
            <v>126946432</v>
          </cell>
          <cell r="D499">
            <v>126946432</v>
          </cell>
          <cell r="E499">
            <v>0</v>
          </cell>
          <cell r="F499">
            <v>0</v>
          </cell>
          <cell r="G499">
            <v>0</v>
          </cell>
          <cell r="H499">
            <v>0.93</v>
          </cell>
        </row>
        <row r="500">
          <cell r="A500" t="str">
            <v>116903</v>
          </cell>
          <cell r="B500" t="str">
            <v>COMMERCE ISD</v>
          </cell>
          <cell r="C500">
            <v>502279961</v>
          </cell>
          <cell r="D500">
            <v>502279961</v>
          </cell>
          <cell r="E500">
            <v>0</v>
          </cell>
          <cell r="F500">
            <v>0</v>
          </cell>
          <cell r="G500">
            <v>0</v>
          </cell>
          <cell r="H500">
            <v>0.93</v>
          </cell>
        </row>
        <row r="501">
          <cell r="A501" t="str">
            <v>116905</v>
          </cell>
          <cell r="B501" t="str">
            <v>GREENVILLE ISD</v>
          </cell>
          <cell r="C501">
            <v>2435960458</v>
          </cell>
          <cell r="D501">
            <v>2435960458</v>
          </cell>
          <cell r="E501">
            <v>0</v>
          </cell>
          <cell r="F501">
            <v>0</v>
          </cell>
          <cell r="G501">
            <v>0</v>
          </cell>
          <cell r="H501">
            <v>0.93</v>
          </cell>
        </row>
        <row r="502">
          <cell r="A502" t="str">
            <v>116906</v>
          </cell>
          <cell r="B502" t="str">
            <v>LONE OAK ISD</v>
          </cell>
          <cell r="C502">
            <v>293735244</v>
          </cell>
          <cell r="D502">
            <v>293735244</v>
          </cell>
          <cell r="E502">
            <v>0</v>
          </cell>
          <cell r="F502">
            <v>0</v>
          </cell>
          <cell r="G502">
            <v>0</v>
          </cell>
          <cell r="H502">
            <v>0.93</v>
          </cell>
        </row>
        <row r="503">
          <cell r="A503" t="str">
            <v>116908</v>
          </cell>
          <cell r="B503" t="str">
            <v>QUINLAN ISD</v>
          </cell>
          <cell r="C503">
            <v>958650123</v>
          </cell>
          <cell r="D503">
            <v>958650123</v>
          </cell>
          <cell r="E503">
            <v>0</v>
          </cell>
          <cell r="F503">
            <v>0</v>
          </cell>
          <cell r="G503">
            <v>0</v>
          </cell>
          <cell r="H503">
            <v>0.93</v>
          </cell>
        </row>
        <row r="504">
          <cell r="A504" t="str">
            <v>116909</v>
          </cell>
          <cell r="B504" t="str">
            <v>WOLFE CITY ISD</v>
          </cell>
          <cell r="C504">
            <v>141502171</v>
          </cell>
          <cell r="D504">
            <v>141502171</v>
          </cell>
          <cell r="E504">
            <v>0</v>
          </cell>
          <cell r="F504">
            <v>0</v>
          </cell>
          <cell r="G504">
            <v>0</v>
          </cell>
          <cell r="H504">
            <v>0.93</v>
          </cell>
        </row>
        <row r="505">
          <cell r="A505" t="str">
            <v>116910</v>
          </cell>
          <cell r="B505" t="str">
            <v>CAMPBELL ISD</v>
          </cell>
          <cell r="C505">
            <v>114305869</v>
          </cell>
          <cell r="D505">
            <v>114305869</v>
          </cell>
          <cell r="E505">
            <v>0</v>
          </cell>
          <cell r="F505">
            <v>0</v>
          </cell>
          <cell r="G505">
            <v>0</v>
          </cell>
          <cell r="H505">
            <v>0.93</v>
          </cell>
        </row>
        <row r="506">
          <cell r="A506" t="str">
            <v>116915</v>
          </cell>
          <cell r="B506" t="str">
            <v>BLAND ISD</v>
          </cell>
          <cell r="C506">
            <v>230659788</v>
          </cell>
          <cell r="D506">
            <v>230659788</v>
          </cell>
          <cell r="E506">
            <v>0</v>
          </cell>
          <cell r="F506">
            <v>0</v>
          </cell>
          <cell r="G506">
            <v>0</v>
          </cell>
          <cell r="H506">
            <v>0.93</v>
          </cell>
        </row>
        <row r="507">
          <cell r="A507" t="str">
            <v>116916</v>
          </cell>
          <cell r="B507" t="str">
            <v>BOLES ISD</v>
          </cell>
          <cell r="C507">
            <v>19594167</v>
          </cell>
          <cell r="D507">
            <v>19594167</v>
          </cell>
          <cell r="E507">
            <v>0</v>
          </cell>
          <cell r="F507">
            <v>0</v>
          </cell>
          <cell r="G507">
            <v>0</v>
          </cell>
          <cell r="H507">
            <v>0.93</v>
          </cell>
        </row>
        <row r="508">
          <cell r="A508" t="str">
            <v>117901</v>
          </cell>
          <cell r="B508" t="str">
            <v>BORGER ISD</v>
          </cell>
          <cell r="C508">
            <v>645722868</v>
          </cell>
          <cell r="D508">
            <v>632090548</v>
          </cell>
          <cell r="E508">
            <v>27264640</v>
          </cell>
          <cell r="F508">
            <v>0</v>
          </cell>
          <cell r="G508">
            <v>0</v>
          </cell>
          <cell r="H508">
            <v>0.93</v>
          </cell>
        </row>
        <row r="509">
          <cell r="A509" t="str">
            <v>117903</v>
          </cell>
          <cell r="B509" t="str">
            <v>SANFORD-FRITCH ISD</v>
          </cell>
          <cell r="C509">
            <v>134908964</v>
          </cell>
          <cell r="D509">
            <v>134527379</v>
          </cell>
          <cell r="E509">
            <v>763170</v>
          </cell>
          <cell r="F509">
            <v>0</v>
          </cell>
          <cell r="G509">
            <v>0</v>
          </cell>
          <cell r="H509">
            <v>0.93</v>
          </cell>
        </row>
        <row r="510">
          <cell r="A510" t="str">
            <v>117904</v>
          </cell>
          <cell r="B510" t="str">
            <v>PLEMONS-STINNETT-PHILLIPS CISD</v>
          </cell>
          <cell r="C510">
            <v>1183921447</v>
          </cell>
          <cell r="D510">
            <v>1179508757</v>
          </cell>
          <cell r="E510">
            <v>8825380</v>
          </cell>
          <cell r="F510">
            <v>0</v>
          </cell>
          <cell r="G510">
            <v>0</v>
          </cell>
          <cell r="H510">
            <v>0.93</v>
          </cell>
        </row>
        <row r="511">
          <cell r="A511" t="str">
            <v>117907</v>
          </cell>
          <cell r="B511" t="str">
            <v>SPRING CREEK ISD</v>
          </cell>
          <cell r="C511">
            <v>42662647</v>
          </cell>
          <cell r="D511">
            <v>42537497</v>
          </cell>
          <cell r="E511">
            <v>250300</v>
          </cell>
          <cell r="F511">
            <v>0</v>
          </cell>
          <cell r="G511">
            <v>0</v>
          </cell>
          <cell r="H511">
            <v>0.93</v>
          </cell>
        </row>
        <row r="512">
          <cell r="A512" t="str">
            <v>118902</v>
          </cell>
          <cell r="B512" t="str">
            <v>IRION COUNTY ISD</v>
          </cell>
          <cell r="C512">
            <v>1511633356</v>
          </cell>
          <cell r="D512">
            <v>1511633356</v>
          </cell>
          <cell r="E512">
            <v>0</v>
          </cell>
          <cell r="F512">
            <v>0</v>
          </cell>
          <cell r="G512">
            <v>0</v>
          </cell>
          <cell r="H512">
            <v>0.93</v>
          </cell>
        </row>
        <row r="513">
          <cell r="A513" t="str">
            <v>119901</v>
          </cell>
          <cell r="B513" t="str">
            <v>BRYSON ISD</v>
          </cell>
          <cell r="C513">
            <v>179311464</v>
          </cell>
          <cell r="D513">
            <v>179311464</v>
          </cell>
          <cell r="E513">
            <v>0</v>
          </cell>
          <cell r="F513">
            <v>0</v>
          </cell>
          <cell r="G513">
            <v>0</v>
          </cell>
          <cell r="H513">
            <v>0.93</v>
          </cell>
        </row>
        <row r="514">
          <cell r="A514" t="str">
            <v>119902</v>
          </cell>
          <cell r="B514" t="str">
            <v>JACKSBORO ISD</v>
          </cell>
          <cell r="C514">
            <v>809220449</v>
          </cell>
          <cell r="D514">
            <v>809220449</v>
          </cell>
          <cell r="E514">
            <v>0</v>
          </cell>
          <cell r="F514">
            <v>0</v>
          </cell>
          <cell r="G514">
            <v>0</v>
          </cell>
          <cell r="H514">
            <v>0.93</v>
          </cell>
        </row>
        <row r="515">
          <cell r="A515" t="str">
            <v>119903</v>
          </cell>
          <cell r="B515" t="str">
            <v>PERRIN-WHITT CISD</v>
          </cell>
          <cell r="C515">
            <v>289565960</v>
          </cell>
          <cell r="D515">
            <v>289565960</v>
          </cell>
          <cell r="E515">
            <v>0</v>
          </cell>
          <cell r="F515">
            <v>0</v>
          </cell>
          <cell r="G515">
            <v>0</v>
          </cell>
          <cell r="H515">
            <v>0.93</v>
          </cell>
        </row>
        <row r="516">
          <cell r="A516" t="str">
            <v>120901</v>
          </cell>
          <cell r="B516" t="str">
            <v>EDNA ISD</v>
          </cell>
          <cell r="C516">
            <v>557411386</v>
          </cell>
          <cell r="D516">
            <v>557411386</v>
          </cell>
          <cell r="E516">
            <v>0</v>
          </cell>
          <cell r="F516">
            <v>0</v>
          </cell>
          <cell r="G516">
            <v>0</v>
          </cell>
          <cell r="H516">
            <v>0.93</v>
          </cell>
        </row>
        <row r="517">
          <cell r="A517" t="str">
            <v>120902</v>
          </cell>
          <cell r="B517" t="str">
            <v>GANADO ISD</v>
          </cell>
          <cell r="C517">
            <v>247780058</v>
          </cell>
          <cell r="D517">
            <v>247780058</v>
          </cell>
          <cell r="E517">
            <v>0</v>
          </cell>
          <cell r="F517">
            <v>0</v>
          </cell>
          <cell r="G517">
            <v>0</v>
          </cell>
          <cell r="H517">
            <v>0.93</v>
          </cell>
        </row>
        <row r="518">
          <cell r="A518" t="str">
            <v>120905</v>
          </cell>
          <cell r="B518" t="str">
            <v>INDUSTRIAL ISD</v>
          </cell>
          <cell r="C518">
            <v>1080825747</v>
          </cell>
          <cell r="D518">
            <v>1062803272</v>
          </cell>
          <cell r="E518">
            <v>36044950</v>
          </cell>
          <cell r="F518">
            <v>0</v>
          </cell>
          <cell r="G518">
            <v>0</v>
          </cell>
          <cell r="H518">
            <v>0.93</v>
          </cell>
        </row>
        <row r="519">
          <cell r="A519" t="str">
            <v>121902</v>
          </cell>
          <cell r="B519" t="str">
            <v>BROOKELAND ISD</v>
          </cell>
          <cell r="C519">
            <v>308089669</v>
          </cell>
          <cell r="D519">
            <v>297789260</v>
          </cell>
          <cell r="E519">
            <v>20600818</v>
          </cell>
          <cell r="F519">
            <v>0</v>
          </cell>
          <cell r="G519">
            <v>0</v>
          </cell>
          <cell r="H519">
            <v>0.93</v>
          </cell>
        </row>
        <row r="520">
          <cell r="A520" t="str">
            <v>121903</v>
          </cell>
          <cell r="B520" t="str">
            <v>BUNA ISD</v>
          </cell>
          <cell r="C520">
            <v>363811635</v>
          </cell>
          <cell r="D520">
            <v>363811635</v>
          </cell>
          <cell r="E520">
            <v>0</v>
          </cell>
          <cell r="F520">
            <v>0</v>
          </cell>
          <cell r="G520">
            <v>0</v>
          </cell>
          <cell r="H520">
            <v>0.93</v>
          </cell>
        </row>
        <row r="521">
          <cell r="A521" t="str">
            <v>121904</v>
          </cell>
          <cell r="B521" t="str">
            <v>JASPER ISD</v>
          </cell>
          <cell r="C521">
            <v>928554189</v>
          </cell>
          <cell r="D521">
            <v>928554189</v>
          </cell>
          <cell r="E521">
            <v>0</v>
          </cell>
          <cell r="F521">
            <v>0</v>
          </cell>
          <cell r="G521">
            <v>0</v>
          </cell>
          <cell r="H521">
            <v>0.93</v>
          </cell>
        </row>
        <row r="522">
          <cell r="A522" t="str">
            <v>121905</v>
          </cell>
          <cell r="B522" t="str">
            <v>KIRBYVILLE CISD</v>
          </cell>
          <cell r="C522">
            <v>325290973</v>
          </cell>
          <cell r="D522">
            <v>325290973</v>
          </cell>
          <cell r="E522">
            <v>0</v>
          </cell>
          <cell r="F522">
            <v>0</v>
          </cell>
          <cell r="G522">
            <v>0</v>
          </cell>
          <cell r="H522">
            <v>0.93</v>
          </cell>
        </row>
        <row r="523">
          <cell r="A523" t="str">
            <v>121906</v>
          </cell>
          <cell r="B523" t="str">
            <v>EVADALE ISD</v>
          </cell>
          <cell r="C523">
            <v>356122857</v>
          </cell>
          <cell r="D523">
            <v>352622083</v>
          </cell>
          <cell r="E523">
            <v>7001548</v>
          </cell>
          <cell r="F523">
            <v>0</v>
          </cell>
          <cell r="G523">
            <v>0</v>
          </cell>
          <cell r="H523">
            <v>0.93</v>
          </cell>
        </row>
        <row r="524">
          <cell r="A524" t="str">
            <v>122901</v>
          </cell>
          <cell r="B524" t="str">
            <v>FT DAVIS ISD</v>
          </cell>
          <cell r="C524">
            <v>203847850</v>
          </cell>
          <cell r="D524">
            <v>203847850</v>
          </cell>
          <cell r="E524">
            <v>0</v>
          </cell>
          <cell r="F524">
            <v>0</v>
          </cell>
          <cell r="G524">
            <v>0</v>
          </cell>
          <cell r="H524">
            <v>0.93</v>
          </cell>
        </row>
        <row r="525">
          <cell r="A525" t="str">
            <v>122902</v>
          </cell>
          <cell r="B525" t="str">
            <v>VALENTINE ISD</v>
          </cell>
          <cell r="C525">
            <v>56535375</v>
          </cell>
          <cell r="D525">
            <v>56535375</v>
          </cell>
          <cell r="E525">
            <v>0</v>
          </cell>
          <cell r="F525">
            <v>0</v>
          </cell>
          <cell r="G525">
            <v>0</v>
          </cell>
          <cell r="H525">
            <v>0.93</v>
          </cell>
        </row>
        <row r="526">
          <cell r="A526" t="str">
            <v>123905</v>
          </cell>
          <cell r="B526" t="str">
            <v>NEDERLAND ISD</v>
          </cell>
          <cell r="C526">
            <v>2633477901</v>
          </cell>
          <cell r="D526">
            <v>2633477901</v>
          </cell>
          <cell r="E526">
            <v>0</v>
          </cell>
          <cell r="F526">
            <v>0</v>
          </cell>
          <cell r="G526">
            <v>0</v>
          </cell>
          <cell r="H526">
            <v>0.93</v>
          </cell>
        </row>
        <row r="527">
          <cell r="A527" t="str">
            <v>123907</v>
          </cell>
          <cell r="B527" t="str">
            <v>PORT ARTHUR ISD</v>
          </cell>
          <cell r="C527">
            <v>6601777621</v>
          </cell>
          <cell r="D527">
            <v>6601777621</v>
          </cell>
          <cell r="E527">
            <v>0</v>
          </cell>
          <cell r="F527">
            <v>0</v>
          </cell>
          <cell r="G527">
            <v>0</v>
          </cell>
          <cell r="H527">
            <v>0.93</v>
          </cell>
        </row>
        <row r="528">
          <cell r="A528" t="str">
            <v>123908</v>
          </cell>
          <cell r="B528" t="str">
            <v>PORT NECHES-GROVES ISD</v>
          </cell>
          <cell r="C528">
            <v>2746793111</v>
          </cell>
          <cell r="D528">
            <v>2644670068</v>
          </cell>
          <cell r="E528">
            <v>204246086</v>
          </cell>
          <cell r="F528">
            <v>0</v>
          </cell>
          <cell r="G528">
            <v>0</v>
          </cell>
          <cell r="H528">
            <v>0.93</v>
          </cell>
        </row>
        <row r="529">
          <cell r="A529" t="str">
            <v>123910</v>
          </cell>
          <cell r="B529" t="str">
            <v>BEAUMONT ISD</v>
          </cell>
          <cell r="C529">
            <v>10885734421</v>
          </cell>
          <cell r="D529">
            <v>10885734421</v>
          </cell>
          <cell r="E529">
            <v>0</v>
          </cell>
          <cell r="F529">
            <v>0</v>
          </cell>
          <cell r="G529">
            <v>0</v>
          </cell>
          <cell r="H529">
            <v>0.93</v>
          </cell>
        </row>
        <row r="530">
          <cell r="A530" t="str">
            <v>123913</v>
          </cell>
          <cell r="B530" t="str">
            <v>SABINE PASS ISD</v>
          </cell>
          <cell r="C530">
            <v>918601904</v>
          </cell>
          <cell r="D530">
            <v>917688837</v>
          </cell>
          <cell r="E530">
            <v>1826134</v>
          </cell>
          <cell r="F530">
            <v>0</v>
          </cell>
          <cell r="G530">
            <v>0</v>
          </cell>
          <cell r="H530">
            <v>0.93</v>
          </cell>
        </row>
        <row r="531">
          <cell r="A531" t="str">
            <v>123914</v>
          </cell>
          <cell r="B531" t="str">
            <v>HAMSHIRE-FANNETT ISD</v>
          </cell>
          <cell r="C531">
            <v>803174717</v>
          </cell>
          <cell r="D531">
            <v>803174717</v>
          </cell>
          <cell r="E531">
            <v>0</v>
          </cell>
          <cell r="F531">
            <v>0</v>
          </cell>
          <cell r="G531">
            <v>0</v>
          </cell>
          <cell r="H531">
            <v>0.93</v>
          </cell>
        </row>
        <row r="532">
          <cell r="A532" t="str">
            <v>124901</v>
          </cell>
          <cell r="B532" t="str">
            <v>JIM HOGG COUNTY ISD</v>
          </cell>
          <cell r="C532">
            <v>438861172</v>
          </cell>
          <cell r="D532">
            <v>435396702</v>
          </cell>
          <cell r="E532">
            <v>6928940</v>
          </cell>
          <cell r="F532">
            <v>0</v>
          </cell>
          <cell r="G532">
            <v>0</v>
          </cell>
          <cell r="H532">
            <v>0.93</v>
          </cell>
        </row>
        <row r="533">
          <cell r="A533" t="str">
            <v>125901</v>
          </cell>
          <cell r="B533" t="str">
            <v>ALICE ISD</v>
          </cell>
          <cell r="C533">
            <v>1101860158</v>
          </cell>
          <cell r="D533">
            <v>1101860158</v>
          </cell>
          <cell r="E533">
            <v>0</v>
          </cell>
          <cell r="F533">
            <v>0</v>
          </cell>
          <cell r="G533">
            <v>0</v>
          </cell>
          <cell r="H533">
            <v>0.93</v>
          </cell>
        </row>
        <row r="534">
          <cell r="A534" t="str">
            <v>125902</v>
          </cell>
          <cell r="B534" t="str">
            <v>BEN BOLT-PALITO BLANCO ISD</v>
          </cell>
          <cell r="C534">
            <v>99118262</v>
          </cell>
          <cell r="D534">
            <v>99118262</v>
          </cell>
          <cell r="E534">
            <v>0</v>
          </cell>
          <cell r="F534">
            <v>0</v>
          </cell>
          <cell r="G534">
            <v>0</v>
          </cell>
          <cell r="H534">
            <v>0.93</v>
          </cell>
        </row>
        <row r="535">
          <cell r="A535" t="str">
            <v>125903</v>
          </cell>
          <cell r="B535" t="str">
            <v>ORANGE GROVE ISD</v>
          </cell>
          <cell r="C535">
            <v>445280645</v>
          </cell>
          <cell r="D535">
            <v>445280645</v>
          </cell>
          <cell r="E535">
            <v>0</v>
          </cell>
          <cell r="F535">
            <v>0</v>
          </cell>
          <cell r="G535">
            <v>0</v>
          </cell>
          <cell r="H535">
            <v>0.93</v>
          </cell>
        </row>
        <row r="536">
          <cell r="A536" t="str">
            <v>125905</v>
          </cell>
          <cell r="B536" t="str">
            <v>PREMONT ISD</v>
          </cell>
          <cell r="C536">
            <v>151463409</v>
          </cell>
          <cell r="D536">
            <v>151463409</v>
          </cell>
          <cell r="E536">
            <v>0</v>
          </cell>
          <cell r="F536">
            <v>0</v>
          </cell>
          <cell r="G536">
            <v>0</v>
          </cell>
          <cell r="H536">
            <v>0.93</v>
          </cell>
        </row>
        <row r="537">
          <cell r="A537" t="str">
            <v>125906</v>
          </cell>
          <cell r="B537" t="str">
            <v>LA GLORIA ISD</v>
          </cell>
          <cell r="C537">
            <v>50464738</v>
          </cell>
          <cell r="D537">
            <v>50317291</v>
          </cell>
          <cell r="E537">
            <v>294894</v>
          </cell>
          <cell r="F537">
            <v>0</v>
          </cell>
          <cell r="G537">
            <v>0</v>
          </cell>
          <cell r="H537">
            <v>0.93</v>
          </cell>
        </row>
        <row r="538">
          <cell r="A538" t="str">
            <v>126901</v>
          </cell>
          <cell r="B538" t="str">
            <v>ALVARADO ISD</v>
          </cell>
          <cell r="C538">
            <v>1451432618</v>
          </cell>
          <cell r="D538">
            <v>1451432618</v>
          </cell>
          <cell r="E538">
            <v>0</v>
          </cell>
          <cell r="F538">
            <v>0</v>
          </cell>
          <cell r="G538">
            <v>0</v>
          </cell>
          <cell r="H538">
            <v>0.93</v>
          </cell>
        </row>
        <row r="539">
          <cell r="A539" t="str">
            <v>126902</v>
          </cell>
          <cell r="B539" t="str">
            <v>BURLESON ISD</v>
          </cell>
          <cell r="C539">
            <v>5089397493</v>
          </cell>
          <cell r="D539">
            <v>5089397493</v>
          </cell>
          <cell r="E539">
            <v>0</v>
          </cell>
          <cell r="F539">
            <v>0</v>
          </cell>
          <cell r="G539">
            <v>0</v>
          </cell>
          <cell r="H539">
            <v>0.93</v>
          </cell>
        </row>
        <row r="540">
          <cell r="A540" t="str">
            <v>126903</v>
          </cell>
          <cell r="B540" t="str">
            <v>CLEBURNE ISD</v>
          </cell>
          <cell r="C540">
            <v>2826506414</v>
          </cell>
          <cell r="D540">
            <v>2826506414</v>
          </cell>
          <cell r="E540">
            <v>0</v>
          </cell>
          <cell r="F540">
            <v>0</v>
          </cell>
          <cell r="G540">
            <v>0</v>
          </cell>
          <cell r="H540">
            <v>0.93</v>
          </cell>
        </row>
        <row r="541">
          <cell r="A541" t="str">
            <v>126904</v>
          </cell>
          <cell r="B541" t="str">
            <v>GRANDVIEW ISD</v>
          </cell>
          <cell r="C541">
            <v>366718613</v>
          </cell>
          <cell r="D541">
            <v>366718613</v>
          </cell>
          <cell r="E541">
            <v>0</v>
          </cell>
          <cell r="F541">
            <v>0</v>
          </cell>
          <cell r="G541">
            <v>0</v>
          </cell>
          <cell r="H541">
            <v>0.93</v>
          </cell>
        </row>
        <row r="542">
          <cell r="A542" t="str">
            <v>126905</v>
          </cell>
          <cell r="B542" t="str">
            <v>JOSHUA ISD</v>
          </cell>
          <cell r="C542">
            <v>1685349698</v>
          </cell>
          <cell r="D542">
            <v>1685349698</v>
          </cell>
          <cell r="E542">
            <v>0</v>
          </cell>
          <cell r="F542">
            <v>0</v>
          </cell>
          <cell r="G542">
            <v>0</v>
          </cell>
          <cell r="H542">
            <v>0.93</v>
          </cell>
        </row>
        <row r="543">
          <cell r="A543" t="str">
            <v>126906</v>
          </cell>
          <cell r="B543" t="str">
            <v>KEENE ISD</v>
          </cell>
          <cell r="C543">
            <v>190639360</v>
          </cell>
          <cell r="D543">
            <v>190639360</v>
          </cell>
          <cell r="E543">
            <v>0</v>
          </cell>
          <cell r="F543">
            <v>0</v>
          </cell>
          <cell r="G543">
            <v>0</v>
          </cell>
          <cell r="H543">
            <v>0.93</v>
          </cell>
        </row>
        <row r="544">
          <cell r="A544" t="str">
            <v>126907</v>
          </cell>
          <cell r="B544" t="str">
            <v>RIO VISTA ISD</v>
          </cell>
          <cell r="C544">
            <v>316868403</v>
          </cell>
          <cell r="D544">
            <v>316868403</v>
          </cell>
          <cell r="E544">
            <v>0</v>
          </cell>
          <cell r="F544">
            <v>0</v>
          </cell>
          <cell r="G544">
            <v>0</v>
          </cell>
          <cell r="H544">
            <v>0.93</v>
          </cell>
        </row>
        <row r="545">
          <cell r="A545" t="str">
            <v>126908</v>
          </cell>
          <cell r="B545" t="str">
            <v>VENUS ISD</v>
          </cell>
          <cell r="C545">
            <v>365008387</v>
          </cell>
          <cell r="D545">
            <v>365008387</v>
          </cell>
          <cell r="E545">
            <v>0</v>
          </cell>
          <cell r="F545">
            <v>0</v>
          </cell>
          <cell r="G545">
            <v>0</v>
          </cell>
          <cell r="H545">
            <v>0.93</v>
          </cell>
        </row>
        <row r="546">
          <cell r="A546" t="str">
            <v>126911</v>
          </cell>
          <cell r="B546" t="str">
            <v>GODLEY ISD</v>
          </cell>
          <cell r="C546">
            <v>984445737</v>
          </cell>
          <cell r="D546">
            <v>984445737</v>
          </cell>
          <cell r="E546">
            <v>0</v>
          </cell>
          <cell r="F546">
            <v>0</v>
          </cell>
          <cell r="G546">
            <v>0</v>
          </cell>
          <cell r="H546">
            <v>0.93</v>
          </cell>
        </row>
        <row r="547">
          <cell r="A547" t="str">
            <v>127901</v>
          </cell>
          <cell r="B547" t="str">
            <v>ANSON ISD</v>
          </cell>
          <cell r="C547">
            <v>137459925</v>
          </cell>
          <cell r="D547">
            <v>137459925</v>
          </cell>
          <cell r="E547">
            <v>0</v>
          </cell>
          <cell r="F547">
            <v>0</v>
          </cell>
          <cell r="G547">
            <v>0</v>
          </cell>
          <cell r="H547">
            <v>0.93</v>
          </cell>
        </row>
        <row r="548">
          <cell r="A548" t="str">
            <v>127903</v>
          </cell>
          <cell r="B548" t="str">
            <v>HAMLIN ISD</v>
          </cell>
          <cell r="C548">
            <v>142284788</v>
          </cell>
          <cell r="D548">
            <v>142284788</v>
          </cell>
          <cell r="E548">
            <v>0</v>
          </cell>
          <cell r="F548">
            <v>0</v>
          </cell>
          <cell r="G548">
            <v>0</v>
          </cell>
          <cell r="H548">
            <v>0.93</v>
          </cell>
        </row>
        <row r="549">
          <cell r="A549" t="str">
            <v>127904</v>
          </cell>
          <cell r="B549" t="str">
            <v>HAWLEY ISD</v>
          </cell>
          <cell r="C549">
            <v>166128586</v>
          </cell>
          <cell r="D549">
            <v>166128586</v>
          </cell>
          <cell r="E549">
            <v>0</v>
          </cell>
          <cell r="F549">
            <v>0</v>
          </cell>
          <cell r="G549">
            <v>0</v>
          </cell>
          <cell r="H549">
            <v>0.93</v>
          </cell>
        </row>
        <row r="550">
          <cell r="A550" t="str">
            <v>127905</v>
          </cell>
          <cell r="B550" t="str">
            <v>LUEDERS-AVOCA ISD</v>
          </cell>
          <cell r="C550">
            <v>75126265</v>
          </cell>
          <cell r="D550">
            <v>75126265</v>
          </cell>
          <cell r="E550">
            <v>0</v>
          </cell>
          <cell r="F550">
            <v>0</v>
          </cell>
          <cell r="G550">
            <v>0</v>
          </cell>
          <cell r="H550">
            <v>0.93</v>
          </cell>
        </row>
        <row r="551">
          <cell r="A551" t="str">
            <v>127906</v>
          </cell>
          <cell r="B551" t="str">
            <v>STAMFORD ISD</v>
          </cell>
          <cell r="C551">
            <v>102128163</v>
          </cell>
          <cell r="D551">
            <v>102128163</v>
          </cell>
          <cell r="E551">
            <v>0</v>
          </cell>
          <cell r="F551">
            <v>0</v>
          </cell>
          <cell r="G551">
            <v>0</v>
          </cell>
          <cell r="H551">
            <v>0.93</v>
          </cell>
        </row>
        <row r="552">
          <cell r="A552" t="str">
            <v>128901</v>
          </cell>
          <cell r="B552" t="str">
            <v>KARNES CITY ISD</v>
          </cell>
          <cell r="C552">
            <v>6083903637</v>
          </cell>
          <cell r="D552">
            <v>6083903637</v>
          </cell>
          <cell r="E552">
            <v>0</v>
          </cell>
          <cell r="F552">
            <v>0</v>
          </cell>
          <cell r="G552">
            <v>0</v>
          </cell>
          <cell r="H552">
            <v>0.93</v>
          </cell>
        </row>
        <row r="553">
          <cell r="A553" t="str">
            <v>128902</v>
          </cell>
          <cell r="B553" t="str">
            <v>KENEDY ISD</v>
          </cell>
          <cell r="C553">
            <v>1420397577</v>
          </cell>
          <cell r="D553">
            <v>1420397577</v>
          </cell>
          <cell r="E553">
            <v>0</v>
          </cell>
          <cell r="F553">
            <v>0</v>
          </cell>
          <cell r="G553">
            <v>0</v>
          </cell>
          <cell r="H553">
            <v>0.93</v>
          </cell>
        </row>
        <row r="554">
          <cell r="A554" t="str">
            <v>128903</v>
          </cell>
          <cell r="B554" t="str">
            <v>RUNGE ISD</v>
          </cell>
          <cell r="C554">
            <v>461364582</v>
          </cell>
          <cell r="D554">
            <v>461364582</v>
          </cell>
          <cell r="E554">
            <v>0</v>
          </cell>
          <cell r="F554">
            <v>0</v>
          </cell>
          <cell r="G554">
            <v>0</v>
          </cell>
          <cell r="H554">
            <v>0.93</v>
          </cell>
        </row>
        <row r="555">
          <cell r="A555" t="str">
            <v>128904</v>
          </cell>
          <cell r="B555" t="str">
            <v>FALLS CITY ISD</v>
          </cell>
          <cell r="C555">
            <v>818531667</v>
          </cell>
          <cell r="D555">
            <v>818531667</v>
          </cell>
          <cell r="E555">
            <v>0</v>
          </cell>
          <cell r="F555">
            <v>0</v>
          </cell>
          <cell r="G555">
            <v>0</v>
          </cell>
          <cell r="H555">
            <v>0.93</v>
          </cell>
        </row>
        <row r="556">
          <cell r="A556" t="str">
            <v>129901</v>
          </cell>
          <cell r="B556" t="str">
            <v>CRANDALL ISD</v>
          </cell>
          <cell r="C556">
            <v>1107437211</v>
          </cell>
          <cell r="D556">
            <v>1107437211</v>
          </cell>
          <cell r="E556">
            <v>0</v>
          </cell>
          <cell r="F556">
            <v>0</v>
          </cell>
          <cell r="G556">
            <v>0</v>
          </cell>
          <cell r="H556">
            <v>0.93</v>
          </cell>
        </row>
        <row r="557">
          <cell r="A557" t="str">
            <v>129902</v>
          </cell>
          <cell r="B557" t="str">
            <v>FORNEY ISD</v>
          </cell>
          <cell r="C557">
            <v>4755588796</v>
          </cell>
          <cell r="D557">
            <v>4755588796</v>
          </cell>
          <cell r="E557">
            <v>0</v>
          </cell>
          <cell r="F557">
            <v>0</v>
          </cell>
          <cell r="G557">
            <v>0</v>
          </cell>
          <cell r="H557">
            <v>0.93</v>
          </cell>
        </row>
        <row r="558">
          <cell r="A558" t="str">
            <v>129903</v>
          </cell>
          <cell r="B558" t="str">
            <v>KAUFMAN ISD</v>
          </cell>
          <cell r="C558">
            <v>1005205267</v>
          </cell>
          <cell r="D558">
            <v>1005205267</v>
          </cell>
          <cell r="E558">
            <v>0</v>
          </cell>
          <cell r="F558">
            <v>0</v>
          </cell>
          <cell r="G558">
            <v>0</v>
          </cell>
          <cell r="H558">
            <v>0.93</v>
          </cell>
        </row>
        <row r="559">
          <cell r="A559" t="str">
            <v>129904</v>
          </cell>
          <cell r="B559" t="str">
            <v>KEMP ISD</v>
          </cell>
          <cell r="C559">
            <v>520531556</v>
          </cell>
          <cell r="D559">
            <v>520531556</v>
          </cell>
          <cell r="E559">
            <v>0</v>
          </cell>
          <cell r="F559">
            <v>0</v>
          </cell>
          <cell r="G559">
            <v>0</v>
          </cell>
          <cell r="H559">
            <v>0.93</v>
          </cell>
        </row>
        <row r="560">
          <cell r="A560" t="str">
            <v>129905</v>
          </cell>
          <cell r="B560" t="str">
            <v>MABANK ISD</v>
          </cell>
          <cell r="C560">
            <v>1387513068</v>
          </cell>
          <cell r="D560">
            <v>1387513068</v>
          </cell>
          <cell r="E560">
            <v>0</v>
          </cell>
          <cell r="F560">
            <v>0</v>
          </cell>
          <cell r="G560">
            <v>0</v>
          </cell>
          <cell r="H560">
            <v>0.93</v>
          </cell>
        </row>
        <row r="561">
          <cell r="A561" t="str">
            <v>129906</v>
          </cell>
          <cell r="B561" t="str">
            <v>TERRELL ISD</v>
          </cell>
          <cell r="C561">
            <v>2064277613</v>
          </cell>
          <cell r="D561">
            <v>2064277613</v>
          </cell>
          <cell r="E561">
            <v>0</v>
          </cell>
          <cell r="F561">
            <v>0</v>
          </cell>
          <cell r="G561">
            <v>0</v>
          </cell>
          <cell r="H561">
            <v>0.93</v>
          </cell>
        </row>
        <row r="562">
          <cell r="A562" t="str">
            <v>129910</v>
          </cell>
          <cell r="B562" t="str">
            <v>SCURRY-ROSSER ISD</v>
          </cell>
          <cell r="C562">
            <v>255251118</v>
          </cell>
          <cell r="D562">
            <v>255251118</v>
          </cell>
          <cell r="E562">
            <v>0</v>
          </cell>
          <cell r="F562">
            <v>0</v>
          </cell>
          <cell r="G562">
            <v>0</v>
          </cell>
          <cell r="H562">
            <v>0.93</v>
          </cell>
        </row>
        <row r="563">
          <cell r="A563" t="str">
            <v>130901</v>
          </cell>
          <cell r="B563" t="str">
            <v>BOERNE ISD</v>
          </cell>
          <cell r="C563">
            <v>7436197305</v>
          </cell>
          <cell r="D563">
            <v>7436197305</v>
          </cell>
          <cell r="E563">
            <v>0</v>
          </cell>
          <cell r="F563">
            <v>0</v>
          </cell>
          <cell r="G563">
            <v>0</v>
          </cell>
          <cell r="H563">
            <v>0.93</v>
          </cell>
        </row>
        <row r="564">
          <cell r="A564" t="str">
            <v>130902</v>
          </cell>
          <cell r="B564" t="str">
            <v>COMFORT ISD</v>
          </cell>
          <cell r="C564">
            <v>984675336</v>
          </cell>
          <cell r="D564">
            <v>984675336</v>
          </cell>
          <cell r="E564">
            <v>0</v>
          </cell>
          <cell r="F564">
            <v>0</v>
          </cell>
          <cell r="G564">
            <v>0</v>
          </cell>
          <cell r="H564">
            <v>0.93</v>
          </cell>
        </row>
        <row r="565">
          <cell r="A565" t="str">
            <v>131001</v>
          </cell>
          <cell r="B565" t="str">
            <v>KENEDY COUNTY WIDE CSD</v>
          </cell>
          <cell r="C565">
            <v>918018018</v>
          </cell>
          <cell r="D565">
            <v>917775143</v>
          </cell>
          <cell r="E565">
            <v>485750</v>
          </cell>
          <cell r="F565">
            <v>0</v>
          </cell>
          <cell r="G565">
            <v>0</v>
          </cell>
          <cell r="H565">
            <v>0.93</v>
          </cell>
        </row>
        <row r="566">
          <cell r="A566" t="str">
            <v>132902</v>
          </cell>
          <cell r="B566" t="str">
            <v>JAYTON-GIRARD ISD</v>
          </cell>
          <cell r="C566">
            <v>517889037</v>
          </cell>
          <cell r="D566">
            <v>517108067</v>
          </cell>
          <cell r="E566">
            <v>1561940</v>
          </cell>
          <cell r="F566">
            <v>0</v>
          </cell>
          <cell r="G566">
            <v>0</v>
          </cell>
          <cell r="H566">
            <v>0.93</v>
          </cell>
        </row>
        <row r="567">
          <cell r="A567" t="str">
            <v>133901</v>
          </cell>
          <cell r="B567" t="str">
            <v>CENTER POINT ISD</v>
          </cell>
          <cell r="C567">
            <v>338881491</v>
          </cell>
          <cell r="D567">
            <v>338881491</v>
          </cell>
          <cell r="E567">
            <v>0</v>
          </cell>
          <cell r="F567">
            <v>0</v>
          </cell>
          <cell r="G567">
            <v>0</v>
          </cell>
          <cell r="H567">
            <v>0.93</v>
          </cell>
        </row>
        <row r="568">
          <cell r="A568" t="str">
            <v>133902</v>
          </cell>
          <cell r="B568" t="str">
            <v>HUNT ISD</v>
          </cell>
          <cell r="C568">
            <v>456976593</v>
          </cell>
          <cell r="D568">
            <v>456976593</v>
          </cell>
          <cell r="E568">
            <v>0</v>
          </cell>
          <cell r="F568">
            <v>0</v>
          </cell>
          <cell r="G568">
            <v>0</v>
          </cell>
          <cell r="H568">
            <v>0.93</v>
          </cell>
        </row>
        <row r="569">
          <cell r="A569" t="str">
            <v>133903</v>
          </cell>
          <cell r="B569" t="str">
            <v>KERRVILLE ISD</v>
          </cell>
          <cell r="C569">
            <v>2831663542</v>
          </cell>
          <cell r="D569">
            <v>2831663542</v>
          </cell>
          <cell r="E569">
            <v>0</v>
          </cell>
          <cell r="F569">
            <v>0</v>
          </cell>
          <cell r="G569">
            <v>0</v>
          </cell>
          <cell r="H569">
            <v>0.93</v>
          </cell>
        </row>
        <row r="570">
          <cell r="A570" t="str">
            <v>133904</v>
          </cell>
          <cell r="B570" t="str">
            <v>INGRAM ISD</v>
          </cell>
          <cell r="C570">
            <v>589532978</v>
          </cell>
          <cell r="D570">
            <v>589532978</v>
          </cell>
          <cell r="E570">
            <v>0</v>
          </cell>
          <cell r="F570">
            <v>0</v>
          </cell>
          <cell r="G570">
            <v>0</v>
          </cell>
          <cell r="H570">
            <v>0.93</v>
          </cell>
        </row>
        <row r="571">
          <cell r="A571" t="str">
            <v>133905</v>
          </cell>
          <cell r="B571" t="str">
            <v>DIVIDE ISD</v>
          </cell>
          <cell r="C571">
            <v>68794619</v>
          </cell>
          <cell r="D571">
            <v>68794619</v>
          </cell>
          <cell r="E571">
            <v>0</v>
          </cell>
          <cell r="F571">
            <v>0</v>
          </cell>
          <cell r="G571">
            <v>0</v>
          </cell>
          <cell r="H571">
            <v>0.93</v>
          </cell>
        </row>
        <row r="572">
          <cell r="A572" t="str">
            <v>134901</v>
          </cell>
          <cell r="B572" t="str">
            <v>JUNCTION ISD</v>
          </cell>
          <cell r="C572">
            <v>469663505</v>
          </cell>
          <cell r="D572">
            <v>469663505</v>
          </cell>
          <cell r="E572">
            <v>0</v>
          </cell>
          <cell r="F572">
            <v>0</v>
          </cell>
          <cell r="G572">
            <v>0</v>
          </cell>
          <cell r="H572">
            <v>0.93</v>
          </cell>
        </row>
        <row r="573">
          <cell r="A573" t="str">
            <v>135001</v>
          </cell>
          <cell r="B573" t="str">
            <v>GUTHRIE CSD</v>
          </cell>
          <cell r="C573">
            <v>196926601</v>
          </cell>
          <cell r="D573">
            <v>196789941</v>
          </cell>
          <cell r="E573">
            <v>273320</v>
          </cell>
          <cell r="F573">
            <v>0</v>
          </cell>
          <cell r="G573">
            <v>0</v>
          </cell>
          <cell r="H573">
            <v>0.93</v>
          </cell>
        </row>
        <row r="574">
          <cell r="A574" t="str">
            <v>136901</v>
          </cell>
          <cell r="B574" t="str">
            <v>BRACKETT ISD</v>
          </cell>
          <cell r="C574">
            <v>522006816</v>
          </cell>
          <cell r="D574">
            <v>522006816</v>
          </cell>
          <cell r="E574">
            <v>0</v>
          </cell>
          <cell r="F574">
            <v>0</v>
          </cell>
          <cell r="G574">
            <v>0</v>
          </cell>
          <cell r="H574">
            <v>0.93</v>
          </cell>
        </row>
        <row r="575">
          <cell r="A575" t="str">
            <v>137901</v>
          </cell>
          <cell r="B575" t="str">
            <v>KINGSVILLE ISD</v>
          </cell>
          <cell r="C575">
            <v>1010101347</v>
          </cell>
          <cell r="D575">
            <v>1010101347</v>
          </cell>
          <cell r="E575">
            <v>0</v>
          </cell>
          <cell r="F575">
            <v>0</v>
          </cell>
          <cell r="G575">
            <v>0</v>
          </cell>
          <cell r="H575">
            <v>0.93</v>
          </cell>
        </row>
        <row r="576">
          <cell r="A576" t="str">
            <v>137902</v>
          </cell>
          <cell r="B576" t="str">
            <v>RICARDO ISD</v>
          </cell>
          <cell r="C576">
            <v>195051207</v>
          </cell>
          <cell r="D576">
            <v>189210531</v>
          </cell>
          <cell r="E576">
            <v>11681352</v>
          </cell>
          <cell r="F576">
            <v>0</v>
          </cell>
          <cell r="G576">
            <v>0</v>
          </cell>
          <cell r="H576">
            <v>0.93</v>
          </cell>
        </row>
        <row r="577">
          <cell r="A577" t="str">
            <v>137903</v>
          </cell>
          <cell r="B577" t="str">
            <v>RIVIERA ISD</v>
          </cell>
          <cell r="C577">
            <v>283998891</v>
          </cell>
          <cell r="D577">
            <v>283998236</v>
          </cell>
          <cell r="E577">
            <v>1310</v>
          </cell>
          <cell r="F577">
            <v>0</v>
          </cell>
          <cell r="G577">
            <v>0</v>
          </cell>
          <cell r="H577">
            <v>0.93</v>
          </cell>
        </row>
        <row r="578">
          <cell r="A578" t="str">
            <v>137904</v>
          </cell>
          <cell r="B578" t="str">
            <v>SANTA GERTRUDIS ISD</v>
          </cell>
          <cell r="C578">
            <v>139499315</v>
          </cell>
          <cell r="D578">
            <v>139499315</v>
          </cell>
          <cell r="E578">
            <v>0</v>
          </cell>
          <cell r="F578">
            <v>0</v>
          </cell>
          <cell r="G578">
            <v>0</v>
          </cell>
          <cell r="H578">
            <v>0.93</v>
          </cell>
        </row>
        <row r="579">
          <cell r="A579" t="str">
            <v>138902</v>
          </cell>
          <cell r="B579" t="str">
            <v>KNOX CITY-O'BRIEN CISD</v>
          </cell>
          <cell r="C579">
            <v>75463630</v>
          </cell>
          <cell r="D579">
            <v>75463630</v>
          </cell>
          <cell r="E579">
            <v>0</v>
          </cell>
          <cell r="F579">
            <v>0</v>
          </cell>
          <cell r="G579">
            <v>0</v>
          </cell>
          <cell r="H579">
            <v>0.93</v>
          </cell>
        </row>
        <row r="580">
          <cell r="A580" t="str">
            <v>138903</v>
          </cell>
          <cell r="B580" t="str">
            <v>MUNDAY CISD</v>
          </cell>
          <cell r="C580">
            <v>110200756</v>
          </cell>
          <cell r="D580">
            <v>110200756</v>
          </cell>
          <cell r="E580">
            <v>0</v>
          </cell>
          <cell r="F580">
            <v>0</v>
          </cell>
          <cell r="G580">
            <v>0</v>
          </cell>
          <cell r="H580">
            <v>0.93</v>
          </cell>
        </row>
        <row r="581">
          <cell r="A581" t="str">
            <v>138904</v>
          </cell>
          <cell r="B581" t="str">
            <v>BENJAMIN ISD</v>
          </cell>
          <cell r="C581">
            <v>66721898</v>
          </cell>
          <cell r="D581">
            <v>66721898</v>
          </cell>
          <cell r="E581">
            <v>0</v>
          </cell>
          <cell r="F581">
            <v>0</v>
          </cell>
          <cell r="G581">
            <v>0</v>
          </cell>
          <cell r="H581">
            <v>0.93</v>
          </cell>
        </row>
        <row r="582">
          <cell r="A582" t="str">
            <v>139905</v>
          </cell>
          <cell r="B582" t="str">
            <v>CHISUM ISD</v>
          </cell>
          <cell r="C582">
            <v>1044276863</v>
          </cell>
          <cell r="D582">
            <v>1044276863</v>
          </cell>
          <cell r="E582">
            <v>0</v>
          </cell>
          <cell r="F582">
            <v>0</v>
          </cell>
          <cell r="G582">
            <v>0</v>
          </cell>
          <cell r="H582">
            <v>0.93</v>
          </cell>
        </row>
        <row r="583">
          <cell r="A583" t="str">
            <v>139909</v>
          </cell>
          <cell r="B583" t="str">
            <v>PARIS ISD</v>
          </cell>
          <cell r="C583">
            <v>842703612</v>
          </cell>
          <cell r="D583">
            <v>842703612</v>
          </cell>
          <cell r="E583">
            <v>0</v>
          </cell>
          <cell r="F583">
            <v>0</v>
          </cell>
          <cell r="G583">
            <v>0</v>
          </cell>
          <cell r="H583">
            <v>0.93</v>
          </cell>
        </row>
        <row r="584">
          <cell r="A584" t="str">
            <v>139911</v>
          </cell>
          <cell r="B584" t="str">
            <v>NORTH LAMAR ISD</v>
          </cell>
          <cell r="C584">
            <v>1400534466</v>
          </cell>
          <cell r="D584">
            <v>1400534466</v>
          </cell>
          <cell r="E584">
            <v>0</v>
          </cell>
          <cell r="F584">
            <v>0</v>
          </cell>
          <cell r="G584">
            <v>0</v>
          </cell>
          <cell r="H584">
            <v>0.93</v>
          </cell>
        </row>
        <row r="585">
          <cell r="A585" t="str">
            <v>139912</v>
          </cell>
          <cell r="B585" t="str">
            <v>PRAIRILAND ISD</v>
          </cell>
          <cell r="C585">
            <v>294906368</v>
          </cell>
          <cell r="D585">
            <v>294906368</v>
          </cell>
          <cell r="E585">
            <v>0</v>
          </cell>
          <cell r="F585">
            <v>0</v>
          </cell>
          <cell r="G585">
            <v>0</v>
          </cell>
          <cell r="H585">
            <v>0.93</v>
          </cell>
        </row>
        <row r="586">
          <cell r="A586" t="str">
            <v>140901</v>
          </cell>
          <cell r="B586" t="str">
            <v>AMHERST ISD</v>
          </cell>
          <cell r="C586">
            <v>51928923</v>
          </cell>
          <cell r="D586">
            <v>51928923</v>
          </cell>
          <cell r="E586">
            <v>0</v>
          </cell>
          <cell r="F586">
            <v>0</v>
          </cell>
          <cell r="G586">
            <v>0</v>
          </cell>
          <cell r="H586">
            <v>0.93</v>
          </cell>
        </row>
        <row r="587">
          <cell r="A587" t="str">
            <v>140904</v>
          </cell>
          <cell r="B587" t="str">
            <v>LITTLEFIELD ISD</v>
          </cell>
          <cell r="C587">
            <v>227697109</v>
          </cell>
          <cell r="D587">
            <v>227697109</v>
          </cell>
          <cell r="E587">
            <v>0</v>
          </cell>
          <cell r="F587">
            <v>0</v>
          </cell>
          <cell r="G587">
            <v>0</v>
          </cell>
          <cell r="H587">
            <v>0.93</v>
          </cell>
        </row>
        <row r="588">
          <cell r="A588" t="str">
            <v>140905</v>
          </cell>
          <cell r="B588" t="str">
            <v>OLTON ISD</v>
          </cell>
          <cell r="C588">
            <v>146577618</v>
          </cell>
          <cell r="D588">
            <v>146577618</v>
          </cell>
          <cell r="E588">
            <v>0</v>
          </cell>
          <cell r="F588">
            <v>0</v>
          </cell>
          <cell r="G588">
            <v>0</v>
          </cell>
          <cell r="H588">
            <v>0.93</v>
          </cell>
        </row>
        <row r="589">
          <cell r="A589" t="str">
            <v>140907</v>
          </cell>
          <cell r="B589" t="str">
            <v>SPRINGLAKE-EARTH ISD</v>
          </cell>
          <cell r="C589">
            <v>83812151</v>
          </cell>
          <cell r="D589">
            <v>83812151</v>
          </cell>
          <cell r="E589">
            <v>0</v>
          </cell>
          <cell r="F589">
            <v>0</v>
          </cell>
          <cell r="G589">
            <v>0</v>
          </cell>
          <cell r="H589">
            <v>0.93</v>
          </cell>
        </row>
        <row r="590">
          <cell r="A590" t="str">
            <v>140908</v>
          </cell>
          <cell r="B590" t="str">
            <v>SUDAN ISD</v>
          </cell>
          <cell r="C590">
            <v>495946253</v>
          </cell>
          <cell r="D590">
            <v>495946253</v>
          </cell>
          <cell r="E590">
            <v>0</v>
          </cell>
          <cell r="F590">
            <v>0</v>
          </cell>
          <cell r="G590">
            <v>0</v>
          </cell>
          <cell r="H590">
            <v>0.93</v>
          </cell>
        </row>
        <row r="591">
          <cell r="A591" t="str">
            <v>141901</v>
          </cell>
          <cell r="B591" t="str">
            <v>LAMPASAS ISD</v>
          </cell>
          <cell r="C591">
            <v>1282248468</v>
          </cell>
          <cell r="D591">
            <v>1282248468</v>
          </cell>
          <cell r="E591">
            <v>0</v>
          </cell>
          <cell r="F591">
            <v>0</v>
          </cell>
          <cell r="G591">
            <v>0</v>
          </cell>
          <cell r="H591">
            <v>0.93</v>
          </cell>
        </row>
        <row r="592">
          <cell r="A592" t="str">
            <v>141902</v>
          </cell>
          <cell r="B592" t="str">
            <v>LOMETA ISD</v>
          </cell>
          <cell r="C592">
            <v>143315172</v>
          </cell>
          <cell r="D592">
            <v>143315172</v>
          </cell>
          <cell r="E592">
            <v>0</v>
          </cell>
          <cell r="F592">
            <v>0</v>
          </cell>
          <cell r="G592">
            <v>0</v>
          </cell>
          <cell r="H592">
            <v>0.93</v>
          </cell>
        </row>
        <row r="593">
          <cell r="A593" t="str">
            <v>142901</v>
          </cell>
          <cell r="B593" t="str">
            <v>COTULLA ISD</v>
          </cell>
          <cell r="C593">
            <v>6739914920</v>
          </cell>
          <cell r="D593">
            <v>6739914920</v>
          </cell>
          <cell r="E593">
            <v>0</v>
          </cell>
          <cell r="F593">
            <v>0</v>
          </cell>
          <cell r="G593">
            <v>0</v>
          </cell>
          <cell r="H593">
            <v>0.93</v>
          </cell>
        </row>
        <row r="594">
          <cell r="A594" t="str">
            <v>143901</v>
          </cell>
          <cell r="B594" t="str">
            <v>HALLETTSVILLE ISD</v>
          </cell>
          <cell r="C594">
            <v>809635090</v>
          </cell>
          <cell r="D594">
            <v>809635090</v>
          </cell>
          <cell r="E594">
            <v>0</v>
          </cell>
          <cell r="F594">
            <v>0</v>
          </cell>
          <cell r="G594">
            <v>0</v>
          </cell>
          <cell r="H594">
            <v>0.93</v>
          </cell>
        </row>
        <row r="595">
          <cell r="A595" t="str">
            <v>143902</v>
          </cell>
          <cell r="B595" t="str">
            <v>MOULTON ISD</v>
          </cell>
          <cell r="C595">
            <v>494915757</v>
          </cell>
          <cell r="D595">
            <v>487806110</v>
          </cell>
          <cell r="E595">
            <v>14219294</v>
          </cell>
          <cell r="F595">
            <v>0</v>
          </cell>
          <cell r="G595">
            <v>0</v>
          </cell>
          <cell r="H595">
            <v>0.93</v>
          </cell>
        </row>
        <row r="596">
          <cell r="A596" t="str">
            <v>143903</v>
          </cell>
          <cell r="B596" t="str">
            <v>SHINER ISD</v>
          </cell>
          <cell r="C596">
            <v>836004960</v>
          </cell>
          <cell r="D596">
            <v>836004960</v>
          </cell>
          <cell r="E596">
            <v>0</v>
          </cell>
          <cell r="F596">
            <v>0</v>
          </cell>
          <cell r="G596">
            <v>0</v>
          </cell>
          <cell r="H596">
            <v>0.93</v>
          </cell>
        </row>
        <row r="597">
          <cell r="A597" t="str">
            <v>143904</v>
          </cell>
          <cell r="B597" t="str">
            <v>VYSEHRAD ISD</v>
          </cell>
          <cell r="C597">
            <v>62923585</v>
          </cell>
          <cell r="D597">
            <v>59196497</v>
          </cell>
          <cell r="E597">
            <v>7454176</v>
          </cell>
          <cell r="F597">
            <v>0</v>
          </cell>
          <cell r="G597">
            <v>0</v>
          </cell>
          <cell r="H597">
            <v>0.93</v>
          </cell>
        </row>
        <row r="598">
          <cell r="A598" t="str">
            <v>143905</v>
          </cell>
          <cell r="B598" t="str">
            <v>SWEET HOME ISD</v>
          </cell>
          <cell r="C598">
            <v>75868795</v>
          </cell>
          <cell r="D598">
            <v>75868795</v>
          </cell>
          <cell r="E598">
            <v>0</v>
          </cell>
          <cell r="F598">
            <v>0</v>
          </cell>
          <cell r="G598">
            <v>0</v>
          </cell>
          <cell r="H598">
            <v>0.93</v>
          </cell>
        </row>
        <row r="599">
          <cell r="A599" t="str">
            <v>143906</v>
          </cell>
          <cell r="B599" t="str">
            <v>EZZELL ISD</v>
          </cell>
          <cell r="C599">
            <v>89352696</v>
          </cell>
          <cell r="D599">
            <v>86164551</v>
          </cell>
          <cell r="E599">
            <v>6376290</v>
          </cell>
          <cell r="F599">
            <v>0</v>
          </cell>
          <cell r="G599">
            <v>0</v>
          </cell>
          <cell r="H599">
            <v>0.93</v>
          </cell>
        </row>
        <row r="600">
          <cell r="A600" t="str">
            <v>144901</v>
          </cell>
          <cell r="B600" t="str">
            <v>GIDDINGS ISD</v>
          </cell>
          <cell r="C600">
            <v>907184951</v>
          </cell>
          <cell r="D600">
            <v>890305079</v>
          </cell>
          <cell r="E600">
            <v>33759744</v>
          </cell>
          <cell r="F600">
            <v>0</v>
          </cell>
          <cell r="G600">
            <v>0</v>
          </cell>
          <cell r="H600">
            <v>0.93</v>
          </cell>
        </row>
        <row r="601">
          <cell r="A601" t="str">
            <v>144902</v>
          </cell>
          <cell r="B601" t="str">
            <v>LEXINGTON ISD</v>
          </cell>
          <cell r="C601">
            <v>426780491</v>
          </cell>
          <cell r="D601">
            <v>426780491</v>
          </cell>
          <cell r="E601">
            <v>0</v>
          </cell>
          <cell r="F601">
            <v>0</v>
          </cell>
          <cell r="G601">
            <v>0</v>
          </cell>
          <cell r="H601">
            <v>0.93</v>
          </cell>
        </row>
        <row r="602">
          <cell r="A602" t="str">
            <v>144903</v>
          </cell>
          <cell r="B602" t="str">
            <v>DIME BOX ISD</v>
          </cell>
          <cell r="C602">
            <v>176068725</v>
          </cell>
          <cell r="D602">
            <v>175361462</v>
          </cell>
          <cell r="E602">
            <v>1414526</v>
          </cell>
          <cell r="F602">
            <v>0</v>
          </cell>
          <cell r="G602">
            <v>0</v>
          </cell>
          <cell r="H602">
            <v>0.93</v>
          </cell>
        </row>
        <row r="603">
          <cell r="A603" t="str">
            <v>145901</v>
          </cell>
          <cell r="B603" t="str">
            <v>BUFFALO ISD</v>
          </cell>
          <cell r="C603">
            <v>461184001</v>
          </cell>
          <cell r="D603">
            <v>458669742</v>
          </cell>
          <cell r="E603">
            <v>5028518</v>
          </cell>
          <cell r="F603">
            <v>0</v>
          </cell>
          <cell r="G603">
            <v>0</v>
          </cell>
          <cell r="H603">
            <v>0.93</v>
          </cell>
        </row>
        <row r="604">
          <cell r="A604" t="str">
            <v>145902</v>
          </cell>
          <cell r="B604" t="str">
            <v>CENTERVILLE ISD</v>
          </cell>
          <cell r="C604">
            <v>365314800</v>
          </cell>
          <cell r="D604">
            <v>358583980</v>
          </cell>
          <cell r="E604">
            <v>13461640</v>
          </cell>
          <cell r="F604">
            <v>0</v>
          </cell>
          <cell r="G604">
            <v>0</v>
          </cell>
          <cell r="H604">
            <v>0.93</v>
          </cell>
        </row>
        <row r="605">
          <cell r="A605" t="str">
            <v>145906</v>
          </cell>
          <cell r="B605" t="str">
            <v>NORMANGEE ISD</v>
          </cell>
          <cell r="C605">
            <v>354904621</v>
          </cell>
          <cell r="D605">
            <v>339715122</v>
          </cell>
          <cell r="E605">
            <v>30378998</v>
          </cell>
          <cell r="F605">
            <v>0</v>
          </cell>
          <cell r="G605">
            <v>0</v>
          </cell>
          <cell r="H605">
            <v>0.93</v>
          </cell>
        </row>
        <row r="606">
          <cell r="A606" t="str">
            <v>145907</v>
          </cell>
          <cell r="B606" t="str">
            <v>OAKWOOD ISD</v>
          </cell>
          <cell r="C606">
            <v>167777559</v>
          </cell>
          <cell r="D606">
            <v>167777559</v>
          </cell>
          <cell r="E606">
            <v>0</v>
          </cell>
          <cell r="F606">
            <v>0</v>
          </cell>
          <cell r="G606">
            <v>0</v>
          </cell>
          <cell r="H606">
            <v>0.93</v>
          </cell>
        </row>
        <row r="607">
          <cell r="A607" t="str">
            <v>145911</v>
          </cell>
          <cell r="B607" t="str">
            <v>LEON ISD</v>
          </cell>
          <cell r="C607">
            <v>891643920</v>
          </cell>
          <cell r="D607">
            <v>891643920</v>
          </cell>
          <cell r="E607">
            <v>0</v>
          </cell>
          <cell r="F607">
            <v>0</v>
          </cell>
          <cell r="G607">
            <v>0</v>
          </cell>
          <cell r="H607">
            <v>0.93</v>
          </cell>
        </row>
        <row r="608">
          <cell r="A608" t="str">
            <v>146901</v>
          </cell>
          <cell r="B608" t="str">
            <v>CLEVELAND ISD</v>
          </cell>
          <cell r="C608">
            <v>1657572199</v>
          </cell>
          <cell r="D608">
            <v>1657572199</v>
          </cell>
          <cell r="E608">
            <v>0</v>
          </cell>
          <cell r="F608">
            <v>0</v>
          </cell>
          <cell r="G608">
            <v>0</v>
          </cell>
          <cell r="H608">
            <v>0.93</v>
          </cell>
        </row>
        <row r="609">
          <cell r="A609" t="str">
            <v>146902</v>
          </cell>
          <cell r="B609" t="str">
            <v>DAYTON ISD</v>
          </cell>
          <cell r="C609">
            <v>2058284977</v>
          </cell>
          <cell r="D609">
            <v>2058284977</v>
          </cell>
          <cell r="E609">
            <v>0</v>
          </cell>
          <cell r="F609">
            <v>0</v>
          </cell>
          <cell r="G609">
            <v>0</v>
          </cell>
          <cell r="H609">
            <v>0.93</v>
          </cell>
        </row>
        <row r="610">
          <cell r="A610" t="str">
            <v>146903</v>
          </cell>
          <cell r="B610" t="str">
            <v>DEVERS ISD</v>
          </cell>
          <cell r="C610">
            <v>206016068</v>
          </cell>
          <cell r="D610">
            <v>206016068</v>
          </cell>
          <cell r="E610">
            <v>0</v>
          </cell>
          <cell r="F610">
            <v>0</v>
          </cell>
          <cell r="G610">
            <v>0</v>
          </cell>
          <cell r="H610">
            <v>0.93</v>
          </cell>
        </row>
        <row r="611">
          <cell r="A611" t="str">
            <v>146904</v>
          </cell>
          <cell r="B611" t="str">
            <v>HARDIN ISD</v>
          </cell>
          <cell r="C611">
            <v>482657682</v>
          </cell>
          <cell r="D611">
            <v>482657682</v>
          </cell>
          <cell r="E611">
            <v>0</v>
          </cell>
          <cell r="F611">
            <v>0</v>
          </cell>
          <cell r="G611">
            <v>0</v>
          </cell>
          <cell r="H611">
            <v>0.93</v>
          </cell>
        </row>
        <row r="612">
          <cell r="A612" t="str">
            <v>146905</v>
          </cell>
          <cell r="B612" t="str">
            <v>HULL-DAISETTA ISD</v>
          </cell>
          <cell r="C612">
            <v>269631681</v>
          </cell>
          <cell r="D612">
            <v>269631681</v>
          </cell>
          <cell r="E612">
            <v>0</v>
          </cell>
          <cell r="F612">
            <v>0</v>
          </cell>
          <cell r="G612">
            <v>0</v>
          </cell>
          <cell r="H612">
            <v>0.93</v>
          </cell>
        </row>
        <row r="613">
          <cell r="A613" t="str">
            <v>146906</v>
          </cell>
          <cell r="B613" t="str">
            <v>LIBERTY ISD</v>
          </cell>
          <cell r="C613">
            <v>1005498376</v>
          </cell>
          <cell r="D613">
            <v>1005498376</v>
          </cell>
          <cell r="E613">
            <v>0</v>
          </cell>
          <cell r="F613">
            <v>0</v>
          </cell>
          <cell r="G613">
            <v>0</v>
          </cell>
          <cell r="H613">
            <v>0.93</v>
          </cell>
        </row>
        <row r="614">
          <cell r="A614" t="str">
            <v>146907</v>
          </cell>
          <cell r="B614" t="str">
            <v>TARKINGTON ISD</v>
          </cell>
          <cell r="C614">
            <v>641665396</v>
          </cell>
          <cell r="D614">
            <v>641665396</v>
          </cell>
          <cell r="E614">
            <v>0</v>
          </cell>
          <cell r="F614">
            <v>0</v>
          </cell>
          <cell r="G614">
            <v>0</v>
          </cell>
          <cell r="H614">
            <v>0.93</v>
          </cell>
        </row>
        <row r="615">
          <cell r="A615" t="str">
            <v>147901</v>
          </cell>
          <cell r="B615" t="str">
            <v>COOLIDGE ISD</v>
          </cell>
          <cell r="C615">
            <v>46593649</v>
          </cell>
          <cell r="D615">
            <v>46593649</v>
          </cell>
          <cell r="E615">
            <v>0</v>
          </cell>
          <cell r="F615">
            <v>0</v>
          </cell>
          <cell r="G615">
            <v>0</v>
          </cell>
          <cell r="H615">
            <v>0.93</v>
          </cell>
        </row>
        <row r="616">
          <cell r="A616" t="str">
            <v>147902</v>
          </cell>
          <cell r="B616" t="str">
            <v>GROESBECK ISD</v>
          </cell>
          <cell r="C616">
            <v>1248738010</v>
          </cell>
          <cell r="D616">
            <v>1248738010</v>
          </cell>
          <cell r="E616">
            <v>0</v>
          </cell>
          <cell r="F616">
            <v>0</v>
          </cell>
          <cell r="G616">
            <v>0</v>
          </cell>
          <cell r="H616">
            <v>0.93</v>
          </cell>
        </row>
        <row r="617">
          <cell r="A617" t="str">
            <v>147903</v>
          </cell>
          <cell r="B617" t="str">
            <v>MEXIA ISD</v>
          </cell>
          <cell r="C617">
            <v>453693339</v>
          </cell>
          <cell r="D617">
            <v>453693339</v>
          </cell>
          <cell r="E617">
            <v>0</v>
          </cell>
          <cell r="F617">
            <v>0</v>
          </cell>
          <cell r="G617">
            <v>0</v>
          </cell>
          <cell r="H617">
            <v>0.93</v>
          </cell>
        </row>
        <row r="618">
          <cell r="A618" t="str">
            <v>148901</v>
          </cell>
          <cell r="B618" t="str">
            <v>BOOKER ISD</v>
          </cell>
          <cell r="C618">
            <v>221702732</v>
          </cell>
          <cell r="D618">
            <v>221702732</v>
          </cell>
          <cell r="E618">
            <v>0</v>
          </cell>
          <cell r="F618">
            <v>0</v>
          </cell>
          <cell r="G618">
            <v>0</v>
          </cell>
          <cell r="H618">
            <v>0.93</v>
          </cell>
        </row>
        <row r="619">
          <cell r="A619" t="str">
            <v>148902</v>
          </cell>
          <cell r="B619" t="str">
            <v>FOLLETT ISD</v>
          </cell>
          <cell r="C619">
            <v>140880692</v>
          </cell>
          <cell r="D619">
            <v>140880692</v>
          </cell>
          <cell r="E619">
            <v>0</v>
          </cell>
          <cell r="F619">
            <v>0</v>
          </cell>
          <cell r="G619">
            <v>0</v>
          </cell>
          <cell r="H619">
            <v>0.93</v>
          </cell>
        </row>
        <row r="620">
          <cell r="A620" t="str">
            <v>148903</v>
          </cell>
          <cell r="B620" t="str">
            <v>HIGGINS ISD</v>
          </cell>
          <cell r="C620">
            <v>223200800</v>
          </cell>
          <cell r="D620">
            <v>223200800</v>
          </cell>
          <cell r="E620">
            <v>0</v>
          </cell>
          <cell r="F620">
            <v>0</v>
          </cell>
          <cell r="G620">
            <v>0</v>
          </cell>
          <cell r="H620">
            <v>0.93</v>
          </cell>
        </row>
        <row r="621">
          <cell r="A621" t="str">
            <v>148905</v>
          </cell>
          <cell r="B621" t="str">
            <v>DARROUZETT ISD</v>
          </cell>
          <cell r="C621">
            <v>83298541</v>
          </cell>
          <cell r="D621">
            <v>83298541</v>
          </cell>
          <cell r="E621">
            <v>0</v>
          </cell>
          <cell r="F621">
            <v>0</v>
          </cell>
          <cell r="G621">
            <v>0</v>
          </cell>
          <cell r="H621">
            <v>0.93</v>
          </cell>
        </row>
        <row r="622">
          <cell r="A622" t="str">
            <v>149901</v>
          </cell>
          <cell r="B622" t="str">
            <v>GEORGE WEST ISD</v>
          </cell>
          <cell r="C622">
            <v>798639081</v>
          </cell>
          <cell r="D622">
            <v>778781602</v>
          </cell>
          <cell r="E622">
            <v>39714958</v>
          </cell>
          <cell r="F622">
            <v>0</v>
          </cell>
          <cell r="G622">
            <v>0</v>
          </cell>
          <cell r="H622">
            <v>0.93</v>
          </cell>
        </row>
        <row r="623">
          <cell r="A623" t="str">
            <v>149902</v>
          </cell>
          <cell r="B623" t="str">
            <v>THREE RIVERS ISD</v>
          </cell>
          <cell r="C623">
            <v>2074596116</v>
          </cell>
          <cell r="D623">
            <v>2066381697</v>
          </cell>
          <cell r="E623">
            <v>16428838</v>
          </cell>
          <cell r="F623">
            <v>0</v>
          </cell>
          <cell r="G623">
            <v>0</v>
          </cell>
          <cell r="H623">
            <v>0.93</v>
          </cell>
        </row>
        <row r="624">
          <cell r="A624" t="str">
            <v>150901</v>
          </cell>
          <cell r="B624" t="str">
            <v>LLANO ISD</v>
          </cell>
          <cell r="C624">
            <v>4080935345</v>
          </cell>
          <cell r="D624">
            <v>4001648511</v>
          </cell>
          <cell r="E624">
            <v>158573668</v>
          </cell>
          <cell r="F624">
            <v>0</v>
          </cell>
          <cell r="G624">
            <v>0</v>
          </cell>
          <cell r="H624">
            <v>0.93</v>
          </cell>
        </row>
        <row r="625">
          <cell r="A625" t="str">
            <v>152901</v>
          </cell>
          <cell r="B625" t="str">
            <v>LUBBOCK ISD</v>
          </cell>
          <cell r="C625">
            <v>11368085134</v>
          </cell>
          <cell r="D625">
            <v>11368085134</v>
          </cell>
          <cell r="E625">
            <v>0</v>
          </cell>
          <cell r="F625">
            <v>0</v>
          </cell>
          <cell r="G625">
            <v>0</v>
          </cell>
          <cell r="H625">
            <v>0.93</v>
          </cell>
        </row>
        <row r="626">
          <cell r="A626" t="str">
            <v>152902</v>
          </cell>
          <cell r="B626" t="str">
            <v>NEW DEAL ISD</v>
          </cell>
          <cell r="C626">
            <v>432227623</v>
          </cell>
          <cell r="D626">
            <v>432227623</v>
          </cell>
          <cell r="E626">
            <v>0</v>
          </cell>
          <cell r="F626">
            <v>0</v>
          </cell>
          <cell r="G626">
            <v>0</v>
          </cell>
          <cell r="H626">
            <v>0.93</v>
          </cell>
        </row>
        <row r="627">
          <cell r="A627" t="str">
            <v>152903</v>
          </cell>
          <cell r="B627" t="str">
            <v>SLATON ISD</v>
          </cell>
          <cell r="C627">
            <v>417077043</v>
          </cell>
          <cell r="D627">
            <v>417077043</v>
          </cell>
          <cell r="E627">
            <v>0</v>
          </cell>
          <cell r="F627">
            <v>0</v>
          </cell>
          <cell r="G627">
            <v>0</v>
          </cell>
          <cell r="H627">
            <v>0.93</v>
          </cell>
        </row>
        <row r="628">
          <cell r="A628" t="str">
            <v>152906</v>
          </cell>
          <cell r="B628" t="str">
            <v>LUBBOCK-COOPER ISD</v>
          </cell>
          <cell r="C628">
            <v>3460732823</v>
          </cell>
          <cell r="D628">
            <v>3460732823</v>
          </cell>
          <cell r="E628">
            <v>0</v>
          </cell>
          <cell r="F628">
            <v>0</v>
          </cell>
          <cell r="G628">
            <v>0</v>
          </cell>
          <cell r="H628">
            <v>0.93</v>
          </cell>
        </row>
        <row r="629">
          <cell r="A629" t="str">
            <v>152907</v>
          </cell>
          <cell r="B629" t="str">
            <v>FRENSHIP ISD</v>
          </cell>
          <cell r="C629">
            <v>4447102711</v>
          </cell>
          <cell r="D629">
            <v>4447102711</v>
          </cell>
          <cell r="E629">
            <v>0</v>
          </cell>
          <cell r="F629">
            <v>0</v>
          </cell>
          <cell r="G629">
            <v>0</v>
          </cell>
          <cell r="H629">
            <v>0.93</v>
          </cell>
        </row>
        <row r="630">
          <cell r="A630" t="str">
            <v>152908</v>
          </cell>
          <cell r="B630" t="str">
            <v>ROOSEVELT ISD</v>
          </cell>
          <cell r="C630">
            <v>259373486</v>
          </cell>
          <cell r="D630">
            <v>259373486</v>
          </cell>
          <cell r="E630">
            <v>0</v>
          </cell>
          <cell r="F630">
            <v>0</v>
          </cell>
          <cell r="G630">
            <v>0</v>
          </cell>
          <cell r="H630">
            <v>0.93</v>
          </cell>
        </row>
        <row r="631">
          <cell r="A631" t="str">
            <v>152909</v>
          </cell>
          <cell r="B631" t="str">
            <v>SHALLOWATER ISD</v>
          </cell>
          <cell r="C631">
            <v>368025440</v>
          </cell>
          <cell r="D631">
            <v>368025440</v>
          </cell>
          <cell r="E631">
            <v>0</v>
          </cell>
          <cell r="F631">
            <v>0</v>
          </cell>
          <cell r="G631">
            <v>0</v>
          </cell>
          <cell r="H631">
            <v>0.93</v>
          </cell>
        </row>
        <row r="632">
          <cell r="A632" t="str">
            <v>152910</v>
          </cell>
          <cell r="B632" t="str">
            <v>IDALOU ISD</v>
          </cell>
          <cell r="C632">
            <v>296197097</v>
          </cell>
          <cell r="D632">
            <v>296197097</v>
          </cell>
          <cell r="E632">
            <v>0</v>
          </cell>
          <cell r="F632">
            <v>0</v>
          </cell>
          <cell r="G632">
            <v>0</v>
          </cell>
          <cell r="H632">
            <v>0.93</v>
          </cell>
        </row>
        <row r="633">
          <cell r="A633" t="str">
            <v>153903</v>
          </cell>
          <cell r="B633" t="str">
            <v>O'DONNELL ISD</v>
          </cell>
          <cell r="C633">
            <v>120960173</v>
          </cell>
          <cell r="D633">
            <v>120960173</v>
          </cell>
          <cell r="E633">
            <v>0</v>
          </cell>
          <cell r="F633">
            <v>0</v>
          </cell>
          <cell r="G633">
            <v>0</v>
          </cell>
          <cell r="H633">
            <v>0.93</v>
          </cell>
        </row>
        <row r="634">
          <cell r="A634" t="str">
            <v>153904</v>
          </cell>
          <cell r="B634" t="str">
            <v>TAHOKA ISD</v>
          </cell>
          <cell r="C634">
            <v>173421880</v>
          </cell>
          <cell r="D634">
            <v>173421880</v>
          </cell>
          <cell r="E634">
            <v>0</v>
          </cell>
          <cell r="F634">
            <v>0</v>
          </cell>
          <cell r="G634">
            <v>0</v>
          </cell>
          <cell r="H634">
            <v>0.93</v>
          </cell>
        </row>
        <row r="635">
          <cell r="A635" t="str">
            <v>153905</v>
          </cell>
          <cell r="B635" t="str">
            <v>NEW HOME ISD</v>
          </cell>
          <cell r="C635">
            <v>114749306</v>
          </cell>
          <cell r="D635">
            <v>114749306</v>
          </cell>
          <cell r="E635">
            <v>0</v>
          </cell>
          <cell r="F635">
            <v>0</v>
          </cell>
          <cell r="G635">
            <v>0</v>
          </cell>
          <cell r="H635">
            <v>0.93</v>
          </cell>
        </row>
        <row r="636">
          <cell r="A636" t="str">
            <v>153907</v>
          </cell>
          <cell r="B636" t="str">
            <v>WILSON ISD</v>
          </cell>
          <cell r="C636">
            <v>56082385</v>
          </cell>
          <cell r="D636">
            <v>56082385</v>
          </cell>
          <cell r="E636">
            <v>0</v>
          </cell>
          <cell r="F636">
            <v>0</v>
          </cell>
          <cell r="G636">
            <v>0</v>
          </cell>
          <cell r="H636">
            <v>0.93</v>
          </cell>
        </row>
        <row r="637">
          <cell r="A637" t="str">
            <v>154901</v>
          </cell>
          <cell r="B637" t="str">
            <v>MADISONVILLE CISD</v>
          </cell>
          <cell r="C637">
            <v>839062509</v>
          </cell>
          <cell r="D637">
            <v>839062509</v>
          </cell>
          <cell r="E637">
            <v>0</v>
          </cell>
          <cell r="F637">
            <v>0</v>
          </cell>
          <cell r="G637">
            <v>0</v>
          </cell>
          <cell r="H637">
            <v>0.93</v>
          </cell>
        </row>
        <row r="638">
          <cell r="A638" t="str">
            <v>154903</v>
          </cell>
          <cell r="B638" t="str">
            <v>NORTH ZULCH ISD</v>
          </cell>
          <cell r="C638">
            <v>318527099</v>
          </cell>
          <cell r="D638">
            <v>318527099</v>
          </cell>
          <cell r="E638">
            <v>0</v>
          </cell>
          <cell r="F638">
            <v>0</v>
          </cell>
          <cell r="G638">
            <v>0</v>
          </cell>
          <cell r="H638">
            <v>0.93</v>
          </cell>
        </row>
        <row r="639">
          <cell r="A639" t="str">
            <v>155901</v>
          </cell>
          <cell r="B639" t="str">
            <v>JEFFERSON ISD</v>
          </cell>
          <cell r="C639">
            <v>645082905</v>
          </cell>
          <cell r="D639">
            <v>634326955</v>
          </cell>
          <cell r="E639">
            <v>21511900</v>
          </cell>
          <cell r="F639">
            <v>0</v>
          </cell>
          <cell r="G639">
            <v>0</v>
          </cell>
          <cell r="H639">
            <v>0.93</v>
          </cell>
        </row>
        <row r="640">
          <cell r="A640" t="str">
            <v>156902</v>
          </cell>
          <cell r="B640" t="str">
            <v>STANTON ISD</v>
          </cell>
          <cell r="C640">
            <v>2988093424</v>
          </cell>
          <cell r="D640">
            <v>2981758129</v>
          </cell>
          <cell r="E640">
            <v>12670590</v>
          </cell>
          <cell r="F640">
            <v>0</v>
          </cell>
          <cell r="G640">
            <v>0</v>
          </cell>
          <cell r="H640">
            <v>0.93</v>
          </cell>
        </row>
        <row r="641">
          <cell r="A641" t="str">
            <v>156905</v>
          </cell>
          <cell r="B641" t="str">
            <v>GRADY ISD</v>
          </cell>
          <cell r="C641">
            <v>3051257968</v>
          </cell>
          <cell r="D641">
            <v>3050028668</v>
          </cell>
          <cell r="E641">
            <v>2458600</v>
          </cell>
          <cell r="F641">
            <v>0</v>
          </cell>
          <cell r="G641">
            <v>0</v>
          </cell>
          <cell r="H641">
            <v>0.93</v>
          </cell>
        </row>
        <row r="642">
          <cell r="A642" t="str">
            <v>157901</v>
          </cell>
          <cell r="B642" t="str">
            <v>MASON ISD</v>
          </cell>
          <cell r="C642">
            <v>441553249</v>
          </cell>
          <cell r="D642">
            <v>441553249</v>
          </cell>
          <cell r="E642">
            <v>0</v>
          </cell>
          <cell r="F642">
            <v>0</v>
          </cell>
          <cell r="G642">
            <v>0</v>
          </cell>
          <cell r="H642">
            <v>0.93</v>
          </cell>
        </row>
        <row r="643">
          <cell r="A643" t="str">
            <v>158901</v>
          </cell>
          <cell r="B643" t="str">
            <v>BAY CITY ISD</v>
          </cell>
          <cell r="C643">
            <v>1378417470</v>
          </cell>
          <cell r="D643">
            <v>1378417470</v>
          </cell>
          <cell r="E643">
            <v>0</v>
          </cell>
          <cell r="F643">
            <v>0</v>
          </cell>
          <cell r="G643">
            <v>0</v>
          </cell>
          <cell r="H643">
            <v>0.93</v>
          </cell>
        </row>
        <row r="644">
          <cell r="A644" t="str">
            <v>158902</v>
          </cell>
          <cell r="B644" t="str">
            <v>TIDEHAVEN ISD</v>
          </cell>
          <cell r="C644">
            <v>1316128665</v>
          </cell>
          <cell r="D644">
            <v>1306553403</v>
          </cell>
          <cell r="E644">
            <v>19150524</v>
          </cell>
          <cell r="F644">
            <v>0</v>
          </cell>
          <cell r="G644">
            <v>0</v>
          </cell>
          <cell r="H644">
            <v>0.93</v>
          </cell>
        </row>
        <row r="645">
          <cell r="A645" t="str">
            <v>158904</v>
          </cell>
          <cell r="B645" t="str">
            <v>MATAGORDA ISD</v>
          </cell>
          <cell r="C645">
            <v>295587596</v>
          </cell>
          <cell r="D645">
            <v>289613814</v>
          </cell>
          <cell r="E645">
            <v>11947564</v>
          </cell>
          <cell r="F645">
            <v>0</v>
          </cell>
          <cell r="G645">
            <v>0</v>
          </cell>
          <cell r="H645">
            <v>0.93</v>
          </cell>
        </row>
        <row r="646">
          <cell r="A646" t="str">
            <v>158905</v>
          </cell>
          <cell r="B646" t="str">
            <v>PALACIOS ISD</v>
          </cell>
          <cell r="C646">
            <v>1216510617</v>
          </cell>
          <cell r="D646">
            <v>1198961257</v>
          </cell>
          <cell r="E646">
            <v>35098720</v>
          </cell>
          <cell r="F646">
            <v>0</v>
          </cell>
          <cell r="G646">
            <v>0</v>
          </cell>
          <cell r="H646">
            <v>0.93</v>
          </cell>
        </row>
        <row r="647">
          <cell r="A647" t="str">
            <v>158906</v>
          </cell>
          <cell r="B647" t="str">
            <v>VAN VLECK ISD</v>
          </cell>
          <cell r="C647">
            <v>606118181</v>
          </cell>
          <cell r="D647">
            <v>587375332</v>
          </cell>
          <cell r="E647">
            <v>37485698</v>
          </cell>
          <cell r="F647">
            <v>0</v>
          </cell>
          <cell r="G647">
            <v>0</v>
          </cell>
          <cell r="H647">
            <v>0.93</v>
          </cell>
        </row>
        <row r="648">
          <cell r="A648" t="str">
            <v>159901</v>
          </cell>
          <cell r="B648" t="str">
            <v>EAGLE PASS ISD</v>
          </cell>
          <cell r="C648">
            <v>2547692345</v>
          </cell>
          <cell r="D648">
            <v>2547692345</v>
          </cell>
          <cell r="E648">
            <v>0</v>
          </cell>
          <cell r="F648">
            <v>0</v>
          </cell>
          <cell r="G648">
            <v>0</v>
          </cell>
          <cell r="H648">
            <v>0.93</v>
          </cell>
        </row>
        <row r="649">
          <cell r="A649" t="str">
            <v>160901</v>
          </cell>
          <cell r="B649" t="str">
            <v>BRADY ISD</v>
          </cell>
          <cell r="C649">
            <v>441330745</v>
          </cell>
          <cell r="D649">
            <v>441330745</v>
          </cell>
          <cell r="E649">
            <v>0</v>
          </cell>
          <cell r="F649">
            <v>0</v>
          </cell>
          <cell r="G649">
            <v>0</v>
          </cell>
          <cell r="H649">
            <v>0.93</v>
          </cell>
        </row>
        <row r="650">
          <cell r="A650" t="str">
            <v>160904</v>
          </cell>
          <cell r="B650" t="str">
            <v>ROCHELLE ISD</v>
          </cell>
          <cell r="C650">
            <v>93538639</v>
          </cell>
          <cell r="D650">
            <v>93538639</v>
          </cell>
          <cell r="E650">
            <v>0</v>
          </cell>
          <cell r="F650">
            <v>0</v>
          </cell>
          <cell r="G650">
            <v>0</v>
          </cell>
          <cell r="H650">
            <v>0.93</v>
          </cell>
        </row>
        <row r="651">
          <cell r="A651" t="str">
            <v>160905</v>
          </cell>
          <cell r="B651" t="str">
            <v>LOHN ISD</v>
          </cell>
          <cell r="C651">
            <v>65648304</v>
          </cell>
          <cell r="D651">
            <v>65648304</v>
          </cell>
          <cell r="E651">
            <v>0</v>
          </cell>
          <cell r="F651">
            <v>0</v>
          </cell>
          <cell r="G651">
            <v>0</v>
          </cell>
          <cell r="H651">
            <v>0.93</v>
          </cell>
        </row>
        <row r="652">
          <cell r="A652" t="str">
            <v>161901</v>
          </cell>
          <cell r="B652" t="str">
            <v>CRAWFORD ISD</v>
          </cell>
          <cell r="C652">
            <v>216997522</v>
          </cell>
          <cell r="D652">
            <v>216997522</v>
          </cell>
          <cell r="E652">
            <v>0</v>
          </cell>
          <cell r="F652">
            <v>0</v>
          </cell>
          <cell r="G652">
            <v>0</v>
          </cell>
          <cell r="H652">
            <v>0.93</v>
          </cell>
        </row>
        <row r="653">
          <cell r="A653" t="str">
            <v>161903</v>
          </cell>
          <cell r="B653" t="str">
            <v>MIDWAY ISD</v>
          </cell>
          <cell r="C653">
            <v>5620270286</v>
          </cell>
          <cell r="D653">
            <v>5620270286</v>
          </cell>
          <cell r="E653">
            <v>0</v>
          </cell>
          <cell r="F653">
            <v>0</v>
          </cell>
          <cell r="G653">
            <v>0</v>
          </cell>
          <cell r="H653">
            <v>0.93</v>
          </cell>
        </row>
        <row r="654">
          <cell r="A654" t="str">
            <v>161906</v>
          </cell>
          <cell r="B654" t="str">
            <v>LA VEGA ISD</v>
          </cell>
          <cell r="C654">
            <v>972758120</v>
          </cell>
          <cell r="D654">
            <v>972758120</v>
          </cell>
          <cell r="E654">
            <v>0</v>
          </cell>
          <cell r="F654">
            <v>0</v>
          </cell>
          <cell r="G654">
            <v>0</v>
          </cell>
          <cell r="H654">
            <v>0.93</v>
          </cell>
        </row>
        <row r="655">
          <cell r="A655" t="str">
            <v>161907</v>
          </cell>
          <cell r="B655" t="str">
            <v>LORENA ISD</v>
          </cell>
          <cell r="C655">
            <v>578089631</v>
          </cell>
          <cell r="D655">
            <v>578089631</v>
          </cell>
          <cell r="E655">
            <v>0</v>
          </cell>
          <cell r="F655">
            <v>0</v>
          </cell>
          <cell r="G655">
            <v>0</v>
          </cell>
          <cell r="H655">
            <v>0.93</v>
          </cell>
        </row>
        <row r="656">
          <cell r="A656" t="str">
            <v>161908</v>
          </cell>
          <cell r="B656" t="str">
            <v>MART ISD</v>
          </cell>
          <cell r="C656">
            <v>139557375</v>
          </cell>
          <cell r="D656">
            <v>139557375</v>
          </cell>
          <cell r="E656">
            <v>0</v>
          </cell>
          <cell r="F656">
            <v>0</v>
          </cell>
          <cell r="G656">
            <v>0</v>
          </cell>
          <cell r="H656">
            <v>0.93</v>
          </cell>
        </row>
        <row r="657">
          <cell r="A657" t="str">
            <v>161909</v>
          </cell>
          <cell r="B657" t="str">
            <v>MCGREGOR ISD</v>
          </cell>
          <cell r="C657">
            <v>481027822</v>
          </cell>
          <cell r="D657">
            <v>481027822</v>
          </cell>
          <cell r="E657">
            <v>0</v>
          </cell>
          <cell r="F657">
            <v>0</v>
          </cell>
          <cell r="G657">
            <v>0</v>
          </cell>
          <cell r="H657">
            <v>0.93</v>
          </cell>
        </row>
        <row r="658">
          <cell r="A658" t="str">
            <v>161910</v>
          </cell>
          <cell r="B658" t="str">
            <v>MOODY ISD</v>
          </cell>
          <cell r="C658">
            <v>199665849</v>
          </cell>
          <cell r="D658">
            <v>199665849</v>
          </cell>
          <cell r="E658">
            <v>0</v>
          </cell>
          <cell r="F658">
            <v>0</v>
          </cell>
          <cell r="G658">
            <v>0</v>
          </cell>
          <cell r="H658">
            <v>0.93</v>
          </cell>
        </row>
        <row r="659">
          <cell r="A659" t="str">
            <v>161912</v>
          </cell>
          <cell r="B659" t="str">
            <v>RIESEL ISD</v>
          </cell>
          <cell r="C659">
            <v>510937385</v>
          </cell>
          <cell r="D659">
            <v>507315058</v>
          </cell>
          <cell r="E659">
            <v>7244654</v>
          </cell>
          <cell r="F659">
            <v>0</v>
          </cell>
          <cell r="G659">
            <v>0</v>
          </cell>
          <cell r="H659">
            <v>0.93</v>
          </cell>
        </row>
        <row r="660">
          <cell r="A660" t="str">
            <v>161914</v>
          </cell>
          <cell r="B660" t="str">
            <v>WACO ISD</v>
          </cell>
          <cell r="C660">
            <v>6014592341</v>
          </cell>
          <cell r="D660">
            <v>6014592341</v>
          </cell>
          <cell r="E660">
            <v>0</v>
          </cell>
          <cell r="F660">
            <v>0</v>
          </cell>
          <cell r="G660">
            <v>0</v>
          </cell>
          <cell r="H660">
            <v>0.93</v>
          </cell>
        </row>
        <row r="661">
          <cell r="A661" t="str">
            <v>161916</v>
          </cell>
          <cell r="B661" t="str">
            <v>WEST ISD</v>
          </cell>
          <cell r="C661">
            <v>500856875</v>
          </cell>
          <cell r="D661">
            <v>500856875</v>
          </cell>
          <cell r="E661">
            <v>0</v>
          </cell>
          <cell r="F661">
            <v>0</v>
          </cell>
          <cell r="G661">
            <v>0</v>
          </cell>
          <cell r="H661">
            <v>0.93</v>
          </cell>
        </row>
        <row r="662">
          <cell r="A662" t="str">
            <v>161918</v>
          </cell>
          <cell r="B662" t="str">
            <v>AXTELL ISD</v>
          </cell>
          <cell r="C662">
            <v>160972284</v>
          </cell>
          <cell r="D662">
            <v>160972284</v>
          </cell>
          <cell r="E662">
            <v>0</v>
          </cell>
          <cell r="F662">
            <v>0</v>
          </cell>
          <cell r="G662">
            <v>0</v>
          </cell>
          <cell r="H662">
            <v>0.93</v>
          </cell>
        </row>
        <row r="663">
          <cell r="A663" t="str">
            <v>161919</v>
          </cell>
          <cell r="B663" t="str">
            <v>BRUCEVILLE-EDDY ISD</v>
          </cell>
          <cell r="C663">
            <v>215531727</v>
          </cell>
          <cell r="D663">
            <v>215531727</v>
          </cell>
          <cell r="E663">
            <v>0</v>
          </cell>
          <cell r="F663">
            <v>0</v>
          </cell>
          <cell r="G663">
            <v>0</v>
          </cell>
          <cell r="H663">
            <v>0.93</v>
          </cell>
        </row>
        <row r="664">
          <cell r="A664" t="str">
            <v>161920</v>
          </cell>
          <cell r="B664" t="str">
            <v>CHINA SPRING ISD</v>
          </cell>
          <cell r="C664">
            <v>1017387316</v>
          </cell>
          <cell r="D664">
            <v>1017387316</v>
          </cell>
          <cell r="E664">
            <v>0</v>
          </cell>
          <cell r="F664">
            <v>0</v>
          </cell>
          <cell r="G664">
            <v>0</v>
          </cell>
          <cell r="H664">
            <v>0.93</v>
          </cell>
        </row>
        <row r="665">
          <cell r="A665" t="str">
            <v>161921</v>
          </cell>
          <cell r="B665" t="str">
            <v>CONNALLY ISD</v>
          </cell>
          <cell r="C665">
            <v>778669281</v>
          </cell>
          <cell r="D665">
            <v>778669281</v>
          </cell>
          <cell r="E665">
            <v>0</v>
          </cell>
          <cell r="F665">
            <v>0</v>
          </cell>
          <cell r="G665">
            <v>0</v>
          </cell>
          <cell r="H665">
            <v>0.93</v>
          </cell>
        </row>
        <row r="666">
          <cell r="A666" t="str">
            <v>161922</v>
          </cell>
          <cell r="B666" t="str">
            <v>ROBINSON ISD</v>
          </cell>
          <cell r="C666">
            <v>768158800</v>
          </cell>
          <cell r="D666">
            <v>768158800</v>
          </cell>
          <cell r="E666">
            <v>0</v>
          </cell>
          <cell r="F666">
            <v>0</v>
          </cell>
          <cell r="G666">
            <v>0</v>
          </cell>
          <cell r="H666">
            <v>0.93</v>
          </cell>
        </row>
        <row r="667">
          <cell r="A667" t="str">
            <v>161923</v>
          </cell>
          <cell r="B667" t="str">
            <v>BOSQUEVILLE ISD</v>
          </cell>
          <cell r="C667">
            <v>200970369</v>
          </cell>
          <cell r="D667">
            <v>200970369</v>
          </cell>
          <cell r="E667">
            <v>0</v>
          </cell>
          <cell r="F667">
            <v>0</v>
          </cell>
          <cell r="G667">
            <v>0</v>
          </cell>
          <cell r="H667">
            <v>0.93</v>
          </cell>
        </row>
        <row r="668">
          <cell r="A668" t="str">
            <v>161924</v>
          </cell>
          <cell r="B668" t="str">
            <v>HALLSBURG ISD</v>
          </cell>
          <cell r="C668">
            <v>83963433</v>
          </cell>
          <cell r="D668">
            <v>83963433</v>
          </cell>
          <cell r="E668">
            <v>0</v>
          </cell>
          <cell r="F668">
            <v>0</v>
          </cell>
          <cell r="G668">
            <v>0</v>
          </cell>
          <cell r="H668">
            <v>0.93</v>
          </cell>
        </row>
        <row r="669">
          <cell r="A669" t="str">
            <v>161925</v>
          </cell>
          <cell r="B669" t="str">
            <v>GHOLSON ISD</v>
          </cell>
          <cell r="C669">
            <v>58117253</v>
          </cell>
          <cell r="D669">
            <v>58117253</v>
          </cell>
          <cell r="E669">
            <v>0</v>
          </cell>
          <cell r="F669">
            <v>0</v>
          </cell>
          <cell r="G669">
            <v>0</v>
          </cell>
          <cell r="H669">
            <v>0.93</v>
          </cell>
        </row>
        <row r="670">
          <cell r="A670" t="str">
            <v>162904</v>
          </cell>
          <cell r="B670" t="str">
            <v>MCMULLEN COUNTY ISD</v>
          </cell>
          <cell r="C670">
            <v>3023655468</v>
          </cell>
          <cell r="D670">
            <v>3021622389</v>
          </cell>
          <cell r="E670">
            <v>4066158</v>
          </cell>
          <cell r="F670">
            <v>0</v>
          </cell>
          <cell r="G670">
            <v>0</v>
          </cell>
          <cell r="H670">
            <v>0.93</v>
          </cell>
        </row>
        <row r="671">
          <cell r="A671" t="str">
            <v>163901</v>
          </cell>
          <cell r="B671" t="str">
            <v>DEVINE ISD</v>
          </cell>
          <cell r="C671">
            <v>482228111</v>
          </cell>
          <cell r="D671">
            <v>482228111</v>
          </cell>
          <cell r="E671">
            <v>0</v>
          </cell>
          <cell r="F671">
            <v>0</v>
          </cell>
          <cell r="G671">
            <v>0</v>
          </cell>
          <cell r="H671">
            <v>0.93</v>
          </cell>
        </row>
        <row r="672">
          <cell r="A672" t="str">
            <v>163902</v>
          </cell>
          <cell r="B672" t="str">
            <v>D'HANIS ISD</v>
          </cell>
          <cell r="C672">
            <v>205351193</v>
          </cell>
          <cell r="D672">
            <v>205351193</v>
          </cell>
          <cell r="E672">
            <v>0</v>
          </cell>
          <cell r="F672">
            <v>0</v>
          </cell>
          <cell r="G672">
            <v>0</v>
          </cell>
          <cell r="H672">
            <v>0.93</v>
          </cell>
        </row>
        <row r="673">
          <cell r="A673" t="str">
            <v>163903</v>
          </cell>
          <cell r="B673" t="str">
            <v>NATALIA ISD</v>
          </cell>
          <cell r="C673">
            <v>231980335</v>
          </cell>
          <cell r="D673">
            <v>231980335</v>
          </cell>
          <cell r="E673">
            <v>0</v>
          </cell>
          <cell r="F673">
            <v>0</v>
          </cell>
          <cell r="G673">
            <v>0</v>
          </cell>
          <cell r="H673">
            <v>0.93</v>
          </cell>
        </row>
        <row r="674">
          <cell r="A674" t="str">
            <v>163904</v>
          </cell>
          <cell r="B674" t="str">
            <v>HONDO ISD</v>
          </cell>
          <cell r="C674">
            <v>750585392</v>
          </cell>
          <cell r="D674">
            <v>750585392</v>
          </cell>
          <cell r="E674">
            <v>0</v>
          </cell>
          <cell r="F674">
            <v>0</v>
          </cell>
          <cell r="G674">
            <v>0</v>
          </cell>
          <cell r="H674">
            <v>0.93</v>
          </cell>
        </row>
        <row r="675">
          <cell r="A675" t="str">
            <v>163908</v>
          </cell>
          <cell r="B675" t="str">
            <v>MEDINA VALLEY ISD</v>
          </cell>
          <cell r="C675">
            <v>2203936212</v>
          </cell>
          <cell r="D675">
            <v>2203936212</v>
          </cell>
          <cell r="E675">
            <v>0</v>
          </cell>
          <cell r="F675">
            <v>0</v>
          </cell>
          <cell r="G675">
            <v>0</v>
          </cell>
          <cell r="H675">
            <v>0.93</v>
          </cell>
        </row>
        <row r="676">
          <cell r="A676" t="str">
            <v>164901</v>
          </cell>
          <cell r="B676" t="str">
            <v>MENARD ISD</v>
          </cell>
          <cell r="C676">
            <v>188103726</v>
          </cell>
          <cell r="D676">
            <v>188103726</v>
          </cell>
          <cell r="E676">
            <v>0</v>
          </cell>
          <cell r="F676">
            <v>0</v>
          </cell>
          <cell r="G676">
            <v>0</v>
          </cell>
          <cell r="H676">
            <v>0.93</v>
          </cell>
        </row>
        <row r="677">
          <cell r="A677" t="str">
            <v>165901</v>
          </cell>
          <cell r="B677" t="str">
            <v>MIDLAND ISD</v>
          </cell>
          <cell r="C677">
            <v>35072642753</v>
          </cell>
          <cell r="D677">
            <v>34674627868</v>
          </cell>
          <cell r="E677">
            <v>796029770</v>
          </cell>
          <cell r="F677">
            <v>0</v>
          </cell>
          <cell r="G677">
            <v>0</v>
          </cell>
          <cell r="H677">
            <v>0.93</v>
          </cell>
        </row>
        <row r="678">
          <cell r="A678" t="str">
            <v>165902</v>
          </cell>
          <cell r="B678" t="str">
            <v>GREENWOOD ISD</v>
          </cell>
          <cell r="C678">
            <v>2646065866</v>
          </cell>
          <cell r="D678">
            <v>2594170408</v>
          </cell>
          <cell r="E678">
            <v>103790916</v>
          </cell>
          <cell r="F678">
            <v>0</v>
          </cell>
          <cell r="G678">
            <v>0</v>
          </cell>
          <cell r="H678">
            <v>0.93</v>
          </cell>
        </row>
        <row r="679">
          <cell r="A679" t="str">
            <v>166901</v>
          </cell>
          <cell r="B679" t="str">
            <v>CAMERON ISD</v>
          </cell>
          <cell r="C679">
            <v>420124579</v>
          </cell>
          <cell r="D679">
            <v>420124579</v>
          </cell>
          <cell r="E679">
            <v>0</v>
          </cell>
          <cell r="F679">
            <v>0</v>
          </cell>
          <cell r="G679">
            <v>0</v>
          </cell>
          <cell r="H679">
            <v>0.93</v>
          </cell>
        </row>
        <row r="680">
          <cell r="A680" t="str">
            <v>166902</v>
          </cell>
          <cell r="B680" t="str">
            <v>GAUSE ISD</v>
          </cell>
          <cell r="C680">
            <v>133305082</v>
          </cell>
          <cell r="D680">
            <v>133305082</v>
          </cell>
          <cell r="E680">
            <v>0</v>
          </cell>
          <cell r="F680">
            <v>0</v>
          </cell>
          <cell r="G680">
            <v>0</v>
          </cell>
          <cell r="H680">
            <v>0.93</v>
          </cell>
        </row>
        <row r="681">
          <cell r="A681" t="str">
            <v>166903</v>
          </cell>
          <cell r="B681" t="str">
            <v>MILANO ISD</v>
          </cell>
          <cell r="C681">
            <v>137008069</v>
          </cell>
          <cell r="D681">
            <v>137008069</v>
          </cell>
          <cell r="E681">
            <v>0</v>
          </cell>
          <cell r="F681">
            <v>0</v>
          </cell>
          <cell r="G681">
            <v>0</v>
          </cell>
          <cell r="H681">
            <v>0.93</v>
          </cell>
        </row>
        <row r="682">
          <cell r="A682" t="str">
            <v>166904</v>
          </cell>
          <cell r="B682" t="str">
            <v>ROCKDALE ISD</v>
          </cell>
          <cell r="C682">
            <v>460669704</v>
          </cell>
          <cell r="D682">
            <v>460669704</v>
          </cell>
          <cell r="E682">
            <v>0</v>
          </cell>
          <cell r="F682">
            <v>0</v>
          </cell>
          <cell r="G682">
            <v>0</v>
          </cell>
          <cell r="H682">
            <v>0.93</v>
          </cell>
        </row>
        <row r="683">
          <cell r="A683" t="str">
            <v>166905</v>
          </cell>
          <cell r="B683" t="str">
            <v>THORNDALE ISD</v>
          </cell>
          <cell r="C683">
            <v>189982852</v>
          </cell>
          <cell r="D683">
            <v>189982852</v>
          </cell>
          <cell r="E683">
            <v>0</v>
          </cell>
          <cell r="F683">
            <v>0</v>
          </cell>
          <cell r="G683">
            <v>0</v>
          </cell>
          <cell r="H683">
            <v>0.93</v>
          </cell>
        </row>
        <row r="684">
          <cell r="A684" t="str">
            <v>166907</v>
          </cell>
          <cell r="B684" t="str">
            <v>BUCKHOLTS ISD</v>
          </cell>
          <cell r="C684">
            <v>38494009</v>
          </cell>
          <cell r="D684">
            <v>38494009</v>
          </cell>
          <cell r="E684">
            <v>0</v>
          </cell>
          <cell r="F684">
            <v>0</v>
          </cell>
          <cell r="G684">
            <v>0</v>
          </cell>
          <cell r="H684">
            <v>0.93</v>
          </cell>
        </row>
        <row r="685">
          <cell r="A685" t="str">
            <v>167901</v>
          </cell>
          <cell r="B685" t="str">
            <v>GOLDTHWAITE ISD</v>
          </cell>
          <cell r="C685">
            <v>326647657</v>
          </cell>
          <cell r="D685">
            <v>326647657</v>
          </cell>
          <cell r="E685">
            <v>0</v>
          </cell>
          <cell r="F685">
            <v>0</v>
          </cell>
          <cell r="G685">
            <v>0</v>
          </cell>
          <cell r="H685">
            <v>0.93</v>
          </cell>
        </row>
        <row r="686">
          <cell r="A686" t="str">
            <v>167902</v>
          </cell>
          <cell r="B686" t="str">
            <v>MULLIN ISD</v>
          </cell>
          <cell r="C686">
            <v>137797658</v>
          </cell>
          <cell r="D686">
            <v>137797658</v>
          </cell>
          <cell r="E686">
            <v>0</v>
          </cell>
          <cell r="F686">
            <v>0</v>
          </cell>
          <cell r="G686">
            <v>0</v>
          </cell>
          <cell r="H686">
            <v>0.93</v>
          </cell>
        </row>
        <row r="687">
          <cell r="A687" t="str">
            <v>167904</v>
          </cell>
          <cell r="B687" t="str">
            <v>PRIDDY ISD</v>
          </cell>
          <cell r="C687">
            <v>41937263</v>
          </cell>
          <cell r="D687">
            <v>41937263</v>
          </cell>
          <cell r="E687">
            <v>0</v>
          </cell>
          <cell r="F687">
            <v>0</v>
          </cell>
          <cell r="G687">
            <v>0</v>
          </cell>
          <cell r="H687">
            <v>0.93</v>
          </cell>
        </row>
        <row r="688">
          <cell r="A688" t="str">
            <v>168901</v>
          </cell>
          <cell r="B688" t="str">
            <v>COLORADO ISD</v>
          </cell>
          <cell r="C688">
            <v>497458039</v>
          </cell>
          <cell r="D688">
            <v>497458039</v>
          </cell>
          <cell r="E688">
            <v>0</v>
          </cell>
          <cell r="F688">
            <v>0</v>
          </cell>
          <cell r="G688">
            <v>0</v>
          </cell>
          <cell r="H688">
            <v>0.93</v>
          </cell>
        </row>
        <row r="689">
          <cell r="A689" t="str">
            <v>168902</v>
          </cell>
          <cell r="B689" t="str">
            <v>LORAINE ISD</v>
          </cell>
          <cell r="C689">
            <v>172057517</v>
          </cell>
          <cell r="D689">
            <v>172057517</v>
          </cell>
          <cell r="E689">
            <v>0</v>
          </cell>
          <cell r="F689">
            <v>0</v>
          </cell>
          <cell r="G689">
            <v>0</v>
          </cell>
          <cell r="H689">
            <v>0.93</v>
          </cell>
        </row>
        <row r="690">
          <cell r="A690" t="str">
            <v>168903</v>
          </cell>
          <cell r="B690" t="str">
            <v>WESTBROOK ISD</v>
          </cell>
          <cell r="C690">
            <v>301260919</v>
          </cell>
          <cell r="D690">
            <v>301260919</v>
          </cell>
          <cell r="E690">
            <v>0</v>
          </cell>
          <cell r="F690">
            <v>0</v>
          </cell>
          <cell r="G690">
            <v>0</v>
          </cell>
          <cell r="H690">
            <v>0.93</v>
          </cell>
        </row>
        <row r="691">
          <cell r="A691" t="str">
            <v>169901</v>
          </cell>
          <cell r="B691" t="str">
            <v>BOWIE ISD</v>
          </cell>
          <cell r="C691">
            <v>985484503</v>
          </cell>
          <cell r="D691">
            <v>985484503</v>
          </cell>
          <cell r="E691">
            <v>0</v>
          </cell>
          <cell r="F691">
            <v>0</v>
          </cell>
          <cell r="G691">
            <v>0</v>
          </cell>
          <cell r="H691">
            <v>0.93</v>
          </cell>
        </row>
        <row r="692">
          <cell r="A692" t="str">
            <v>169902</v>
          </cell>
          <cell r="B692" t="str">
            <v>NOCONA ISD</v>
          </cell>
          <cell r="C692">
            <v>269053412</v>
          </cell>
          <cell r="D692">
            <v>269053412</v>
          </cell>
          <cell r="E692">
            <v>0</v>
          </cell>
          <cell r="F692">
            <v>0</v>
          </cell>
          <cell r="G692">
            <v>0</v>
          </cell>
          <cell r="H692">
            <v>0.93</v>
          </cell>
        </row>
        <row r="693">
          <cell r="A693" t="str">
            <v>169906</v>
          </cell>
          <cell r="B693" t="str">
            <v>GOLD BURG ISD</v>
          </cell>
          <cell r="C693">
            <v>116831187</v>
          </cell>
          <cell r="D693">
            <v>116831187</v>
          </cell>
          <cell r="E693">
            <v>0</v>
          </cell>
          <cell r="F693">
            <v>0</v>
          </cell>
          <cell r="G693">
            <v>0</v>
          </cell>
          <cell r="H693">
            <v>0.93</v>
          </cell>
        </row>
        <row r="694">
          <cell r="A694" t="str">
            <v>169908</v>
          </cell>
          <cell r="B694" t="str">
            <v>MONTAGUE ISD</v>
          </cell>
          <cell r="C694">
            <v>38964752</v>
          </cell>
          <cell r="D694">
            <v>38964752</v>
          </cell>
          <cell r="E694">
            <v>0</v>
          </cell>
          <cell r="F694">
            <v>0</v>
          </cell>
          <cell r="G694">
            <v>0</v>
          </cell>
          <cell r="H694">
            <v>0.93</v>
          </cell>
        </row>
        <row r="695">
          <cell r="A695" t="str">
            <v>169909</v>
          </cell>
          <cell r="B695" t="str">
            <v>PRAIRIE VALLEY ISD</v>
          </cell>
          <cell r="C695">
            <v>100708202</v>
          </cell>
          <cell r="D695">
            <v>100708202</v>
          </cell>
          <cell r="E695">
            <v>0</v>
          </cell>
          <cell r="F695">
            <v>0</v>
          </cell>
          <cell r="G695">
            <v>0</v>
          </cell>
          <cell r="H695">
            <v>0.93</v>
          </cell>
        </row>
        <row r="696">
          <cell r="A696" t="str">
            <v>169910</v>
          </cell>
          <cell r="B696" t="str">
            <v>FORESTBURG ISD</v>
          </cell>
          <cell r="C696">
            <v>229668769</v>
          </cell>
          <cell r="D696">
            <v>229668769</v>
          </cell>
          <cell r="E696">
            <v>0</v>
          </cell>
          <cell r="F696">
            <v>0</v>
          </cell>
          <cell r="G696">
            <v>0</v>
          </cell>
          <cell r="H696">
            <v>0.93</v>
          </cell>
        </row>
        <row r="697">
          <cell r="A697" t="str">
            <v>169911</v>
          </cell>
          <cell r="B697" t="str">
            <v>SAINT JO ISD</v>
          </cell>
          <cell r="C697">
            <v>206858363</v>
          </cell>
          <cell r="D697">
            <v>206858363</v>
          </cell>
          <cell r="E697">
            <v>0</v>
          </cell>
          <cell r="F697">
            <v>0</v>
          </cell>
          <cell r="G697">
            <v>0</v>
          </cell>
          <cell r="H697">
            <v>0.93</v>
          </cell>
        </row>
        <row r="698">
          <cell r="A698" t="str">
            <v>170902</v>
          </cell>
          <cell r="B698" t="str">
            <v>CONROE ISD</v>
          </cell>
          <cell r="C698">
            <v>37919241245</v>
          </cell>
          <cell r="D698">
            <v>37919241245</v>
          </cell>
          <cell r="E698">
            <v>0</v>
          </cell>
          <cell r="F698">
            <v>0</v>
          </cell>
          <cell r="G698">
            <v>0</v>
          </cell>
          <cell r="H698">
            <v>0.93</v>
          </cell>
        </row>
        <row r="699">
          <cell r="A699" t="str">
            <v>170903</v>
          </cell>
          <cell r="B699" t="str">
            <v>MONTGOMERY ISD</v>
          </cell>
          <cell r="C699">
            <v>6255894170</v>
          </cell>
          <cell r="D699">
            <v>6255894170</v>
          </cell>
          <cell r="E699">
            <v>0</v>
          </cell>
          <cell r="F699">
            <v>0</v>
          </cell>
          <cell r="G699">
            <v>0</v>
          </cell>
          <cell r="H699">
            <v>0.93</v>
          </cell>
        </row>
        <row r="700">
          <cell r="A700" t="str">
            <v>170904</v>
          </cell>
          <cell r="B700" t="str">
            <v>WILLIS ISD</v>
          </cell>
          <cell r="C700">
            <v>3690627953</v>
          </cell>
          <cell r="D700">
            <v>3690627953</v>
          </cell>
          <cell r="E700">
            <v>0</v>
          </cell>
          <cell r="F700">
            <v>0</v>
          </cell>
          <cell r="G700">
            <v>0</v>
          </cell>
          <cell r="H700">
            <v>0.93</v>
          </cell>
        </row>
        <row r="701">
          <cell r="A701" t="str">
            <v>170906</v>
          </cell>
          <cell r="B701" t="str">
            <v>MAGNOLIA ISD</v>
          </cell>
          <cell r="C701">
            <v>6962884637</v>
          </cell>
          <cell r="D701">
            <v>6962884637</v>
          </cell>
          <cell r="E701">
            <v>0</v>
          </cell>
          <cell r="F701">
            <v>0</v>
          </cell>
          <cell r="G701">
            <v>0</v>
          </cell>
          <cell r="H701">
            <v>0.93</v>
          </cell>
        </row>
        <row r="702">
          <cell r="A702" t="str">
            <v>170907</v>
          </cell>
          <cell r="B702" t="str">
            <v>SPLENDORA ISD</v>
          </cell>
          <cell r="C702">
            <v>874996016</v>
          </cell>
          <cell r="D702">
            <v>874996016</v>
          </cell>
          <cell r="E702">
            <v>0</v>
          </cell>
          <cell r="F702">
            <v>0</v>
          </cell>
          <cell r="G702">
            <v>0</v>
          </cell>
          <cell r="H702">
            <v>0.93</v>
          </cell>
        </row>
        <row r="703">
          <cell r="A703" t="str">
            <v>170908</v>
          </cell>
          <cell r="B703" t="str">
            <v>NEW CANEY ISD</v>
          </cell>
          <cell r="C703">
            <v>4706119734</v>
          </cell>
          <cell r="D703">
            <v>4706119734</v>
          </cell>
          <cell r="E703">
            <v>0</v>
          </cell>
          <cell r="F703">
            <v>0</v>
          </cell>
          <cell r="G703">
            <v>0</v>
          </cell>
          <cell r="H703">
            <v>0.93</v>
          </cell>
        </row>
        <row r="704">
          <cell r="A704" t="str">
            <v>171901</v>
          </cell>
          <cell r="B704" t="str">
            <v>DUMAS ISD</v>
          </cell>
          <cell r="C704">
            <v>1926145797</v>
          </cell>
          <cell r="D704">
            <v>1914823545</v>
          </cell>
          <cell r="E704">
            <v>22644504</v>
          </cell>
          <cell r="F704">
            <v>0</v>
          </cell>
          <cell r="G704">
            <v>0</v>
          </cell>
          <cell r="H704">
            <v>0.93</v>
          </cell>
        </row>
        <row r="705">
          <cell r="A705" t="str">
            <v>171902</v>
          </cell>
          <cell r="B705" t="str">
            <v>SUNRAY ISD</v>
          </cell>
          <cell r="C705">
            <v>275840797</v>
          </cell>
          <cell r="D705">
            <v>275840797</v>
          </cell>
          <cell r="E705">
            <v>0</v>
          </cell>
          <cell r="F705">
            <v>0</v>
          </cell>
          <cell r="G705">
            <v>0</v>
          </cell>
          <cell r="H705">
            <v>0.93</v>
          </cell>
        </row>
        <row r="706">
          <cell r="A706" t="str">
            <v>172902</v>
          </cell>
          <cell r="B706" t="str">
            <v>DAINGERFIELD-LONE STAR ISD</v>
          </cell>
          <cell r="C706">
            <v>731914055</v>
          </cell>
          <cell r="D706">
            <v>731914055</v>
          </cell>
          <cell r="E706">
            <v>0</v>
          </cell>
          <cell r="F706">
            <v>0</v>
          </cell>
          <cell r="G706">
            <v>0</v>
          </cell>
          <cell r="H706">
            <v>0.93</v>
          </cell>
        </row>
        <row r="707">
          <cell r="A707" t="str">
            <v>172905</v>
          </cell>
          <cell r="B707" t="str">
            <v>PEWITT CISD</v>
          </cell>
          <cell r="C707">
            <v>304529818</v>
          </cell>
          <cell r="D707">
            <v>304529818</v>
          </cell>
          <cell r="E707">
            <v>0</v>
          </cell>
          <cell r="F707">
            <v>0</v>
          </cell>
          <cell r="G707">
            <v>0</v>
          </cell>
          <cell r="H707">
            <v>0.93</v>
          </cell>
        </row>
        <row r="708">
          <cell r="A708" t="str">
            <v>173901</v>
          </cell>
          <cell r="B708" t="str">
            <v>MOTLEY COUNTY ISD</v>
          </cell>
          <cell r="C708">
            <v>119959995</v>
          </cell>
          <cell r="D708">
            <v>119959995</v>
          </cell>
          <cell r="E708">
            <v>0</v>
          </cell>
          <cell r="F708">
            <v>0</v>
          </cell>
          <cell r="G708">
            <v>0</v>
          </cell>
          <cell r="H708">
            <v>0.93</v>
          </cell>
        </row>
        <row r="709">
          <cell r="A709" t="str">
            <v>174901</v>
          </cell>
          <cell r="B709" t="str">
            <v>CHIRENO ISD</v>
          </cell>
          <cell r="C709">
            <v>219129911</v>
          </cell>
          <cell r="D709">
            <v>215456896</v>
          </cell>
          <cell r="E709">
            <v>7346030</v>
          </cell>
          <cell r="F709">
            <v>0</v>
          </cell>
          <cell r="G709">
            <v>0</v>
          </cell>
          <cell r="H709">
            <v>0.93</v>
          </cell>
        </row>
        <row r="710">
          <cell r="A710" t="str">
            <v>174902</v>
          </cell>
          <cell r="B710" t="str">
            <v>CUSHING ISD</v>
          </cell>
          <cell r="C710">
            <v>233788711</v>
          </cell>
          <cell r="D710">
            <v>226674911</v>
          </cell>
          <cell r="E710">
            <v>14227600</v>
          </cell>
          <cell r="F710">
            <v>0</v>
          </cell>
          <cell r="G710">
            <v>0</v>
          </cell>
          <cell r="H710">
            <v>0.93</v>
          </cell>
        </row>
        <row r="711">
          <cell r="A711" t="str">
            <v>174903</v>
          </cell>
          <cell r="B711" t="str">
            <v>GARRISON ISD</v>
          </cell>
          <cell r="C711">
            <v>155321695</v>
          </cell>
          <cell r="D711">
            <v>148222605</v>
          </cell>
          <cell r="E711">
            <v>14198180</v>
          </cell>
          <cell r="F711">
            <v>0</v>
          </cell>
          <cell r="G711">
            <v>0</v>
          </cell>
          <cell r="H711">
            <v>0.93</v>
          </cell>
        </row>
        <row r="712">
          <cell r="A712" t="str">
            <v>174904</v>
          </cell>
          <cell r="B712" t="str">
            <v>NACOGDOCHES ISD</v>
          </cell>
          <cell r="C712">
            <v>2430895302</v>
          </cell>
          <cell r="D712">
            <v>2322955727</v>
          </cell>
          <cell r="E712">
            <v>215879150</v>
          </cell>
          <cell r="F712">
            <v>0</v>
          </cell>
          <cell r="G712">
            <v>0</v>
          </cell>
          <cell r="H712">
            <v>0.93</v>
          </cell>
        </row>
        <row r="713">
          <cell r="A713" t="str">
            <v>174906</v>
          </cell>
          <cell r="B713" t="str">
            <v>WODEN ISD</v>
          </cell>
          <cell r="C713">
            <v>233196073</v>
          </cell>
          <cell r="D713">
            <v>225918533</v>
          </cell>
          <cell r="E713">
            <v>14555080</v>
          </cell>
          <cell r="F713">
            <v>0</v>
          </cell>
          <cell r="G713">
            <v>0</v>
          </cell>
          <cell r="H713">
            <v>0.93</v>
          </cell>
        </row>
        <row r="714">
          <cell r="A714" t="str">
            <v>174908</v>
          </cell>
          <cell r="B714" t="str">
            <v>CENTRAL HEIGHTS ISD</v>
          </cell>
          <cell r="C714">
            <v>150214132</v>
          </cell>
          <cell r="D714">
            <v>138831187</v>
          </cell>
          <cell r="E714">
            <v>22765890</v>
          </cell>
          <cell r="F714">
            <v>0</v>
          </cell>
          <cell r="G714">
            <v>0</v>
          </cell>
          <cell r="H714">
            <v>0.93</v>
          </cell>
        </row>
        <row r="715">
          <cell r="A715" t="str">
            <v>174909</v>
          </cell>
          <cell r="B715" t="str">
            <v>MARTINSVILLE ISD</v>
          </cell>
          <cell r="C715">
            <v>83225603</v>
          </cell>
          <cell r="D715">
            <v>79602613</v>
          </cell>
          <cell r="E715">
            <v>7245980</v>
          </cell>
          <cell r="F715">
            <v>0</v>
          </cell>
          <cell r="G715">
            <v>0</v>
          </cell>
          <cell r="H715">
            <v>0.93</v>
          </cell>
        </row>
        <row r="716">
          <cell r="A716" t="str">
            <v>174910</v>
          </cell>
          <cell r="B716" t="str">
            <v>ETOILE ISD</v>
          </cell>
          <cell r="C716">
            <v>70140035</v>
          </cell>
          <cell r="D716">
            <v>66341310</v>
          </cell>
          <cell r="E716">
            <v>7597450</v>
          </cell>
          <cell r="F716">
            <v>0</v>
          </cell>
          <cell r="G716">
            <v>0</v>
          </cell>
          <cell r="H716">
            <v>0.93</v>
          </cell>
        </row>
        <row r="717">
          <cell r="A717" t="str">
            <v>174911</v>
          </cell>
          <cell r="B717" t="str">
            <v>DOUGLASS ISD</v>
          </cell>
          <cell r="C717">
            <v>173010425</v>
          </cell>
          <cell r="D717">
            <v>163168905</v>
          </cell>
          <cell r="E717">
            <v>19683040</v>
          </cell>
          <cell r="F717">
            <v>0</v>
          </cell>
          <cell r="G717">
            <v>0</v>
          </cell>
          <cell r="H717">
            <v>0.93</v>
          </cell>
        </row>
        <row r="718">
          <cell r="A718" t="str">
            <v>175902</v>
          </cell>
          <cell r="B718" t="str">
            <v>BLOOMING GROVE ISD</v>
          </cell>
          <cell r="C718">
            <v>226487771</v>
          </cell>
          <cell r="D718">
            <v>226487771</v>
          </cell>
          <cell r="E718">
            <v>0</v>
          </cell>
          <cell r="F718">
            <v>0</v>
          </cell>
          <cell r="G718">
            <v>0</v>
          </cell>
          <cell r="H718">
            <v>0.93</v>
          </cell>
        </row>
        <row r="719">
          <cell r="A719" t="str">
            <v>175903</v>
          </cell>
          <cell r="B719" t="str">
            <v>CORSICANA ISD</v>
          </cell>
          <cell r="C719">
            <v>2027371515</v>
          </cell>
          <cell r="D719">
            <v>2027371515</v>
          </cell>
          <cell r="E719">
            <v>0</v>
          </cell>
          <cell r="F719">
            <v>0</v>
          </cell>
          <cell r="G719">
            <v>0</v>
          </cell>
          <cell r="H719">
            <v>0.93</v>
          </cell>
        </row>
        <row r="720">
          <cell r="A720" t="str">
            <v>175904</v>
          </cell>
          <cell r="B720" t="str">
            <v>DAWSON ISD</v>
          </cell>
          <cell r="C720">
            <v>179785870</v>
          </cell>
          <cell r="D720">
            <v>179785870</v>
          </cell>
          <cell r="E720">
            <v>0</v>
          </cell>
          <cell r="F720">
            <v>0</v>
          </cell>
          <cell r="G720">
            <v>0</v>
          </cell>
          <cell r="H720">
            <v>0.93</v>
          </cell>
        </row>
        <row r="721">
          <cell r="A721" t="str">
            <v>175905</v>
          </cell>
          <cell r="B721" t="str">
            <v>FROST ISD</v>
          </cell>
          <cell r="C721">
            <v>171394134</v>
          </cell>
          <cell r="D721">
            <v>171394134</v>
          </cell>
          <cell r="E721">
            <v>0</v>
          </cell>
          <cell r="F721">
            <v>0</v>
          </cell>
          <cell r="G721">
            <v>0</v>
          </cell>
          <cell r="H721">
            <v>0.93</v>
          </cell>
        </row>
        <row r="722">
          <cell r="A722" t="str">
            <v>175907</v>
          </cell>
          <cell r="B722" t="str">
            <v>KERENS ISD</v>
          </cell>
          <cell r="C722">
            <v>335315703</v>
          </cell>
          <cell r="D722">
            <v>335315703</v>
          </cell>
          <cell r="E722">
            <v>0</v>
          </cell>
          <cell r="F722">
            <v>0</v>
          </cell>
          <cell r="G722">
            <v>0</v>
          </cell>
          <cell r="H722">
            <v>0.93</v>
          </cell>
        </row>
        <row r="723">
          <cell r="A723" t="str">
            <v>175910</v>
          </cell>
          <cell r="B723" t="str">
            <v>MILDRED ISD</v>
          </cell>
          <cell r="C723">
            <v>475121381</v>
          </cell>
          <cell r="D723">
            <v>475121381</v>
          </cell>
          <cell r="E723">
            <v>0</v>
          </cell>
          <cell r="F723">
            <v>0</v>
          </cell>
          <cell r="G723">
            <v>0</v>
          </cell>
          <cell r="H723">
            <v>0.93</v>
          </cell>
        </row>
        <row r="724">
          <cell r="A724" t="str">
            <v>175911</v>
          </cell>
          <cell r="B724" t="str">
            <v>RICE ISD</v>
          </cell>
          <cell r="C724">
            <v>156138197</v>
          </cell>
          <cell r="D724">
            <v>156138197</v>
          </cell>
          <cell r="E724">
            <v>0</v>
          </cell>
          <cell r="F724">
            <v>0</v>
          </cell>
          <cell r="G724">
            <v>0</v>
          </cell>
          <cell r="H724">
            <v>0.93</v>
          </cell>
        </row>
        <row r="725">
          <cell r="A725" t="str">
            <v>176901</v>
          </cell>
          <cell r="B725" t="str">
            <v>BURKEVILLE ISD</v>
          </cell>
          <cell r="C725">
            <v>265666208</v>
          </cell>
          <cell r="D725">
            <v>259248812</v>
          </cell>
          <cell r="E725">
            <v>12834792</v>
          </cell>
          <cell r="F725">
            <v>0</v>
          </cell>
          <cell r="G725">
            <v>0</v>
          </cell>
          <cell r="H725">
            <v>0.93</v>
          </cell>
        </row>
        <row r="726">
          <cell r="A726" t="str">
            <v>176902</v>
          </cell>
          <cell r="B726" t="str">
            <v>NEWTON ISD</v>
          </cell>
          <cell r="C726">
            <v>293164013</v>
          </cell>
          <cell r="D726">
            <v>281176353</v>
          </cell>
          <cell r="E726">
            <v>23975320</v>
          </cell>
          <cell r="F726">
            <v>0</v>
          </cell>
          <cell r="G726">
            <v>0</v>
          </cell>
          <cell r="H726">
            <v>0.93</v>
          </cell>
        </row>
        <row r="727">
          <cell r="A727" t="str">
            <v>176903</v>
          </cell>
          <cell r="B727" t="str">
            <v>DEWEYVILLE ISD</v>
          </cell>
          <cell r="C727">
            <v>613086544</v>
          </cell>
          <cell r="D727">
            <v>605133426</v>
          </cell>
          <cell r="E727">
            <v>15906236</v>
          </cell>
          <cell r="F727">
            <v>0</v>
          </cell>
          <cell r="G727">
            <v>0</v>
          </cell>
          <cell r="H727">
            <v>0.93</v>
          </cell>
        </row>
        <row r="728">
          <cell r="A728" t="str">
            <v>177901</v>
          </cell>
          <cell r="B728" t="str">
            <v>ROSCOE COLLEGIATE ISD</v>
          </cell>
          <cell r="C728">
            <v>304409891</v>
          </cell>
          <cell r="D728">
            <v>304409891</v>
          </cell>
          <cell r="E728">
            <v>0</v>
          </cell>
          <cell r="F728">
            <v>0</v>
          </cell>
          <cell r="G728">
            <v>0</v>
          </cell>
          <cell r="H728">
            <v>0.93</v>
          </cell>
        </row>
        <row r="729">
          <cell r="A729" t="str">
            <v>177902</v>
          </cell>
          <cell r="B729" t="str">
            <v>SWEETWATER ISD</v>
          </cell>
          <cell r="C729">
            <v>818780801</v>
          </cell>
          <cell r="D729">
            <v>818780801</v>
          </cell>
          <cell r="E729">
            <v>0</v>
          </cell>
          <cell r="F729">
            <v>0</v>
          </cell>
          <cell r="G729">
            <v>0</v>
          </cell>
          <cell r="H729">
            <v>0.93</v>
          </cell>
        </row>
        <row r="730">
          <cell r="A730" t="str">
            <v>177903</v>
          </cell>
          <cell r="B730" t="str">
            <v>BLACKWELL CISD</v>
          </cell>
          <cell r="C730">
            <v>730228721</v>
          </cell>
          <cell r="D730">
            <v>730228721</v>
          </cell>
          <cell r="E730">
            <v>0</v>
          </cell>
          <cell r="F730">
            <v>0</v>
          </cell>
          <cell r="G730">
            <v>0</v>
          </cell>
          <cell r="H730">
            <v>0.93</v>
          </cell>
        </row>
        <row r="731">
          <cell r="A731" t="str">
            <v>177905</v>
          </cell>
          <cell r="B731" t="str">
            <v>HIGHLAND ISD</v>
          </cell>
          <cell r="C731">
            <v>275701688</v>
          </cell>
          <cell r="D731">
            <v>275701688</v>
          </cell>
          <cell r="E731">
            <v>0</v>
          </cell>
          <cell r="F731">
            <v>0</v>
          </cell>
          <cell r="G731">
            <v>0</v>
          </cell>
          <cell r="H731">
            <v>0.93</v>
          </cell>
        </row>
        <row r="732">
          <cell r="A732" t="str">
            <v>178901</v>
          </cell>
          <cell r="B732" t="str">
            <v>AGUA DULCE ISD</v>
          </cell>
          <cell r="C732">
            <v>160290554</v>
          </cell>
          <cell r="D732">
            <v>160290554</v>
          </cell>
          <cell r="E732">
            <v>0</v>
          </cell>
          <cell r="F732">
            <v>0</v>
          </cell>
          <cell r="G732">
            <v>0</v>
          </cell>
          <cell r="H732">
            <v>0.93</v>
          </cell>
        </row>
        <row r="733">
          <cell r="A733" t="str">
            <v>178902</v>
          </cell>
          <cell r="B733" t="str">
            <v>BISHOP CISD</v>
          </cell>
          <cell r="C733">
            <v>670974451</v>
          </cell>
          <cell r="D733">
            <v>656342351</v>
          </cell>
          <cell r="E733">
            <v>29264200</v>
          </cell>
          <cell r="F733">
            <v>0</v>
          </cell>
          <cell r="G733">
            <v>0</v>
          </cell>
          <cell r="H733">
            <v>0.93</v>
          </cell>
        </row>
        <row r="734">
          <cell r="A734" t="str">
            <v>178903</v>
          </cell>
          <cell r="B734" t="str">
            <v>CALALLEN ISD</v>
          </cell>
          <cell r="C734">
            <v>1655430384</v>
          </cell>
          <cell r="D734">
            <v>1655430384</v>
          </cell>
          <cell r="E734">
            <v>0</v>
          </cell>
          <cell r="F734">
            <v>0</v>
          </cell>
          <cell r="G734">
            <v>0</v>
          </cell>
          <cell r="H734">
            <v>0.93</v>
          </cell>
        </row>
        <row r="735">
          <cell r="A735" t="str">
            <v>178904</v>
          </cell>
          <cell r="B735" t="str">
            <v>CORPUS CHRISTI ISD</v>
          </cell>
          <cell r="C735">
            <v>16909954375</v>
          </cell>
          <cell r="D735">
            <v>16909954375</v>
          </cell>
          <cell r="E735">
            <v>0</v>
          </cell>
          <cell r="F735">
            <v>0</v>
          </cell>
          <cell r="G735">
            <v>0</v>
          </cell>
          <cell r="H735">
            <v>0.93</v>
          </cell>
        </row>
        <row r="736">
          <cell r="A736" t="str">
            <v>178905</v>
          </cell>
          <cell r="B736" t="str">
            <v>DRISCOLL ISD</v>
          </cell>
          <cell r="C736">
            <v>104674668</v>
          </cell>
          <cell r="D736">
            <v>104674668</v>
          </cell>
          <cell r="E736">
            <v>0</v>
          </cell>
          <cell r="F736">
            <v>0</v>
          </cell>
          <cell r="G736">
            <v>0</v>
          </cell>
          <cell r="H736">
            <v>0.93</v>
          </cell>
        </row>
        <row r="737">
          <cell r="A737" t="str">
            <v>178906</v>
          </cell>
          <cell r="B737" t="str">
            <v>LONDON ISD</v>
          </cell>
          <cell r="C737">
            <v>665233157</v>
          </cell>
          <cell r="D737">
            <v>665233157</v>
          </cell>
          <cell r="E737">
            <v>0</v>
          </cell>
          <cell r="F737">
            <v>0</v>
          </cell>
          <cell r="G737">
            <v>0</v>
          </cell>
          <cell r="H737">
            <v>0.93</v>
          </cell>
        </row>
        <row r="738">
          <cell r="A738" t="str">
            <v>178908</v>
          </cell>
          <cell r="B738" t="str">
            <v>PORT ARANSAS ISD</v>
          </cell>
          <cell r="C738">
            <v>2517101687</v>
          </cell>
          <cell r="D738">
            <v>2517101687</v>
          </cell>
          <cell r="E738">
            <v>0</v>
          </cell>
          <cell r="F738">
            <v>0</v>
          </cell>
          <cell r="G738">
            <v>0</v>
          </cell>
          <cell r="H738">
            <v>0.93</v>
          </cell>
        </row>
        <row r="739">
          <cell r="A739" t="str">
            <v>178909</v>
          </cell>
          <cell r="B739" t="str">
            <v>ROBSTOWN ISD</v>
          </cell>
          <cell r="C739">
            <v>590221735</v>
          </cell>
          <cell r="D739">
            <v>590221735</v>
          </cell>
          <cell r="E739">
            <v>0</v>
          </cell>
          <cell r="F739">
            <v>0</v>
          </cell>
          <cell r="G739">
            <v>0</v>
          </cell>
          <cell r="H739">
            <v>0.93</v>
          </cell>
        </row>
        <row r="740">
          <cell r="A740" t="str">
            <v>178912</v>
          </cell>
          <cell r="B740" t="str">
            <v>TULOSO-MIDWAY ISD</v>
          </cell>
          <cell r="C740">
            <v>3222132955</v>
          </cell>
          <cell r="D740">
            <v>3183716911</v>
          </cell>
          <cell r="E740">
            <v>76832088</v>
          </cell>
          <cell r="F740">
            <v>0</v>
          </cell>
          <cell r="G740">
            <v>0</v>
          </cell>
          <cell r="H740">
            <v>0.93</v>
          </cell>
        </row>
        <row r="741">
          <cell r="A741" t="str">
            <v>178913</v>
          </cell>
          <cell r="B741" t="str">
            <v>BANQUETE ISD</v>
          </cell>
          <cell r="C741">
            <v>590734550</v>
          </cell>
          <cell r="D741">
            <v>590734550</v>
          </cell>
          <cell r="E741">
            <v>0</v>
          </cell>
          <cell r="F741">
            <v>0</v>
          </cell>
          <cell r="G741">
            <v>0</v>
          </cell>
          <cell r="H741">
            <v>0.93</v>
          </cell>
        </row>
        <row r="742">
          <cell r="A742" t="str">
            <v>178914</v>
          </cell>
          <cell r="B742" t="str">
            <v>FLOUR BLUFF ISD</v>
          </cell>
          <cell r="C742">
            <v>3208286337</v>
          </cell>
          <cell r="D742">
            <v>3208286337</v>
          </cell>
          <cell r="E742">
            <v>0</v>
          </cell>
          <cell r="F742">
            <v>0</v>
          </cell>
          <cell r="G742">
            <v>0</v>
          </cell>
          <cell r="H742">
            <v>0.93</v>
          </cell>
        </row>
        <row r="743">
          <cell r="A743" t="str">
            <v>178915</v>
          </cell>
          <cell r="B743" t="str">
            <v>WEST OSO ISD</v>
          </cell>
          <cell r="C743">
            <v>815861567</v>
          </cell>
          <cell r="D743">
            <v>815861567</v>
          </cell>
          <cell r="E743">
            <v>0</v>
          </cell>
          <cell r="F743">
            <v>0</v>
          </cell>
          <cell r="G743">
            <v>0</v>
          </cell>
          <cell r="H743">
            <v>0.93</v>
          </cell>
        </row>
        <row r="744">
          <cell r="A744" t="str">
            <v>179901</v>
          </cell>
          <cell r="B744" t="str">
            <v>PERRYTON ISD</v>
          </cell>
          <cell r="C744">
            <v>1105255051</v>
          </cell>
          <cell r="D744">
            <v>1105255051</v>
          </cell>
          <cell r="E744">
            <v>0</v>
          </cell>
          <cell r="F744">
            <v>0</v>
          </cell>
          <cell r="G744">
            <v>0</v>
          </cell>
          <cell r="H744">
            <v>0.93</v>
          </cell>
        </row>
        <row r="745">
          <cell r="A745" t="str">
            <v>180902</v>
          </cell>
          <cell r="B745" t="str">
            <v>VEGA ISD</v>
          </cell>
          <cell r="C745">
            <v>196165233</v>
          </cell>
          <cell r="D745">
            <v>196165233</v>
          </cell>
          <cell r="E745">
            <v>0</v>
          </cell>
          <cell r="F745">
            <v>0</v>
          </cell>
          <cell r="G745">
            <v>0</v>
          </cell>
          <cell r="H745">
            <v>0.93</v>
          </cell>
        </row>
        <row r="746">
          <cell r="A746" t="str">
            <v>180903</v>
          </cell>
          <cell r="B746" t="str">
            <v>ADRIAN ISD</v>
          </cell>
          <cell r="C746">
            <v>60412852</v>
          </cell>
          <cell r="D746">
            <v>60412852</v>
          </cell>
          <cell r="E746">
            <v>0</v>
          </cell>
          <cell r="F746">
            <v>0</v>
          </cell>
          <cell r="G746">
            <v>0</v>
          </cell>
          <cell r="H746">
            <v>0.93</v>
          </cell>
        </row>
        <row r="747">
          <cell r="A747" t="str">
            <v>180904</v>
          </cell>
          <cell r="B747" t="str">
            <v>WILDORADO ISD</v>
          </cell>
          <cell r="C747">
            <v>134195021</v>
          </cell>
          <cell r="D747">
            <v>134195021</v>
          </cell>
          <cell r="E747">
            <v>0</v>
          </cell>
          <cell r="F747">
            <v>0</v>
          </cell>
          <cell r="G747">
            <v>0</v>
          </cell>
          <cell r="H747">
            <v>0.93</v>
          </cell>
        </row>
        <row r="748">
          <cell r="A748" t="str">
            <v>181901</v>
          </cell>
          <cell r="B748" t="str">
            <v>BRIDGE CITY ISD</v>
          </cell>
          <cell r="C748">
            <v>1130003017</v>
          </cell>
          <cell r="D748">
            <v>1130003017</v>
          </cell>
          <cell r="E748">
            <v>0</v>
          </cell>
          <cell r="F748">
            <v>0</v>
          </cell>
          <cell r="G748">
            <v>0</v>
          </cell>
          <cell r="H748">
            <v>0.93</v>
          </cell>
        </row>
        <row r="749">
          <cell r="A749" t="str">
            <v>181905</v>
          </cell>
          <cell r="B749" t="str">
            <v>ORANGEFIELD ISD</v>
          </cell>
          <cell r="C749">
            <v>639332306</v>
          </cell>
          <cell r="D749">
            <v>603781777</v>
          </cell>
          <cell r="E749">
            <v>71101058</v>
          </cell>
          <cell r="F749">
            <v>0</v>
          </cell>
          <cell r="G749">
            <v>0</v>
          </cell>
          <cell r="H749">
            <v>0.93</v>
          </cell>
        </row>
        <row r="750">
          <cell r="A750" t="str">
            <v>181906</v>
          </cell>
          <cell r="B750" t="str">
            <v>WEST ORANGE-COVE CISD</v>
          </cell>
          <cell r="C750">
            <v>1907109161</v>
          </cell>
          <cell r="D750">
            <v>1877565372</v>
          </cell>
          <cell r="E750">
            <v>59087578</v>
          </cell>
          <cell r="F750">
            <v>0</v>
          </cell>
          <cell r="G750">
            <v>0</v>
          </cell>
          <cell r="H750">
            <v>0.93</v>
          </cell>
        </row>
        <row r="751">
          <cell r="A751" t="str">
            <v>181907</v>
          </cell>
          <cell r="B751" t="str">
            <v>VIDOR ISD</v>
          </cell>
          <cell r="C751">
            <v>1306806360</v>
          </cell>
          <cell r="D751">
            <v>1265033071</v>
          </cell>
          <cell r="E751">
            <v>83546578</v>
          </cell>
          <cell r="F751">
            <v>0</v>
          </cell>
          <cell r="G751">
            <v>0</v>
          </cell>
          <cell r="H751">
            <v>0.93</v>
          </cell>
        </row>
        <row r="752">
          <cell r="A752" t="str">
            <v>181908</v>
          </cell>
          <cell r="B752" t="str">
            <v>LITTLE CYPRESS-MAURICEVILLE CISD</v>
          </cell>
          <cell r="C752">
            <v>1080747729</v>
          </cell>
          <cell r="D752">
            <v>1031118351</v>
          </cell>
          <cell r="E752">
            <v>99258756</v>
          </cell>
          <cell r="F752">
            <v>0</v>
          </cell>
          <cell r="G752">
            <v>0</v>
          </cell>
          <cell r="H752">
            <v>0.93</v>
          </cell>
        </row>
        <row r="753">
          <cell r="A753" t="str">
            <v>182901</v>
          </cell>
          <cell r="B753" t="str">
            <v>GORDON ISD</v>
          </cell>
          <cell r="C753">
            <v>171122825</v>
          </cell>
          <cell r="D753">
            <v>171122825</v>
          </cell>
          <cell r="E753">
            <v>0</v>
          </cell>
          <cell r="F753">
            <v>0</v>
          </cell>
          <cell r="G753">
            <v>0</v>
          </cell>
          <cell r="H753">
            <v>0.93</v>
          </cell>
        </row>
        <row r="754">
          <cell r="A754" t="str">
            <v>182902</v>
          </cell>
          <cell r="B754" t="str">
            <v>GRAFORD ISD</v>
          </cell>
          <cell r="C754">
            <v>1005547884</v>
          </cell>
          <cell r="D754">
            <v>1005547884</v>
          </cell>
          <cell r="E754">
            <v>0</v>
          </cell>
          <cell r="F754">
            <v>0</v>
          </cell>
          <cell r="G754">
            <v>0</v>
          </cell>
          <cell r="H754">
            <v>0.93</v>
          </cell>
        </row>
        <row r="755">
          <cell r="A755" t="str">
            <v>182903</v>
          </cell>
          <cell r="B755" t="str">
            <v>MINERAL WELLS ISD</v>
          </cell>
          <cell r="C755">
            <v>984534074</v>
          </cell>
          <cell r="D755">
            <v>984534074</v>
          </cell>
          <cell r="E755">
            <v>0</v>
          </cell>
          <cell r="F755">
            <v>0</v>
          </cell>
          <cell r="G755">
            <v>0</v>
          </cell>
          <cell r="H755">
            <v>0.93</v>
          </cell>
        </row>
        <row r="756">
          <cell r="A756" t="str">
            <v>182904</v>
          </cell>
          <cell r="B756" t="str">
            <v>SANTO ISD</v>
          </cell>
          <cell r="C756">
            <v>306261298</v>
          </cell>
          <cell r="D756">
            <v>306261298</v>
          </cell>
          <cell r="E756">
            <v>0</v>
          </cell>
          <cell r="F756">
            <v>0</v>
          </cell>
          <cell r="G756">
            <v>0</v>
          </cell>
          <cell r="H756">
            <v>0.93</v>
          </cell>
        </row>
        <row r="757">
          <cell r="A757" t="str">
            <v>182905</v>
          </cell>
          <cell r="B757" t="str">
            <v>STRAWN ISD</v>
          </cell>
          <cell r="C757">
            <v>57546013</v>
          </cell>
          <cell r="D757">
            <v>57546013</v>
          </cell>
          <cell r="E757">
            <v>0</v>
          </cell>
          <cell r="F757">
            <v>0</v>
          </cell>
          <cell r="G757">
            <v>0</v>
          </cell>
          <cell r="H757">
            <v>0.93</v>
          </cell>
        </row>
        <row r="758">
          <cell r="A758" t="str">
            <v>182906</v>
          </cell>
          <cell r="B758" t="str">
            <v>PALO PINTO ISD</v>
          </cell>
          <cell r="C758">
            <v>537449735</v>
          </cell>
          <cell r="D758">
            <v>528019604</v>
          </cell>
          <cell r="E758">
            <v>18860262</v>
          </cell>
          <cell r="F758">
            <v>0</v>
          </cell>
          <cell r="G758">
            <v>0</v>
          </cell>
          <cell r="H758">
            <v>0.93</v>
          </cell>
        </row>
        <row r="759">
          <cell r="A759" t="str">
            <v>183901</v>
          </cell>
          <cell r="B759" t="str">
            <v>BECKVILLE ISD</v>
          </cell>
          <cell r="C759">
            <v>384230543</v>
          </cell>
          <cell r="D759">
            <v>376381538</v>
          </cell>
          <cell r="E759">
            <v>15698010</v>
          </cell>
          <cell r="F759">
            <v>0</v>
          </cell>
          <cell r="G759">
            <v>0</v>
          </cell>
          <cell r="H759">
            <v>0.93</v>
          </cell>
        </row>
        <row r="760">
          <cell r="A760" t="str">
            <v>183902</v>
          </cell>
          <cell r="B760" t="str">
            <v>CARTHAGE ISD</v>
          </cell>
          <cell r="C760">
            <v>3506472412</v>
          </cell>
          <cell r="D760">
            <v>3456966507</v>
          </cell>
          <cell r="E760">
            <v>99011810</v>
          </cell>
          <cell r="F760">
            <v>0</v>
          </cell>
          <cell r="G760">
            <v>0</v>
          </cell>
          <cell r="H760">
            <v>0.93</v>
          </cell>
        </row>
        <row r="761">
          <cell r="A761" t="str">
            <v>183904</v>
          </cell>
          <cell r="B761" t="str">
            <v>GARY ISD</v>
          </cell>
          <cell r="C761">
            <v>168167326</v>
          </cell>
          <cell r="D761">
            <v>162856201</v>
          </cell>
          <cell r="E761">
            <v>10622250</v>
          </cell>
          <cell r="F761">
            <v>0</v>
          </cell>
          <cell r="G761">
            <v>0</v>
          </cell>
          <cell r="H761">
            <v>0.93</v>
          </cell>
        </row>
        <row r="762">
          <cell r="A762" t="str">
            <v>184901</v>
          </cell>
          <cell r="B762" t="str">
            <v>POOLVILLE ISD</v>
          </cell>
          <cell r="C762">
            <v>236169453</v>
          </cell>
          <cell r="D762">
            <v>236169453</v>
          </cell>
          <cell r="E762">
            <v>0</v>
          </cell>
          <cell r="F762">
            <v>0</v>
          </cell>
          <cell r="G762">
            <v>0</v>
          </cell>
          <cell r="H762">
            <v>0.93</v>
          </cell>
        </row>
        <row r="763">
          <cell r="A763" t="str">
            <v>184902</v>
          </cell>
          <cell r="B763" t="str">
            <v>SPRINGTOWN ISD</v>
          </cell>
          <cell r="C763">
            <v>1397070126</v>
          </cell>
          <cell r="D763">
            <v>1397070126</v>
          </cell>
          <cell r="E763">
            <v>0</v>
          </cell>
          <cell r="F763">
            <v>0</v>
          </cell>
          <cell r="G763">
            <v>0</v>
          </cell>
          <cell r="H763">
            <v>0.93</v>
          </cell>
        </row>
        <row r="764">
          <cell r="A764" t="str">
            <v>184903</v>
          </cell>
          <cell r="B764" t="str">
            <v>WEATHERFORD ISD</v>
          </cell>
          <cell r="C764">
            <v>4934703078</v>
          </cell>
          <cell r="D764">
            <v>4934703078</v>
          </cell>
          <cell r="E764">
            <v>0</v>
          </cell>
          <cell r="F764">
            <v>0</v>
          </cell>
          <cell r="G764">
            <v>0</v>
          </cell>
          <cell r="H764">
            <v>0.93</v>
          </cell>
        </row>
        <row r="765">
          <cell r="A765" t="str">
            <v>184904</v>
          </cell>
          <cell r="B765" t="str">
            <v>MILLSAP ISD</v>
          </cell>
          <cell r="C765">
            <v>457423250</v>
          </cell>
          <cell r="D765">
            <v>457423250</v>
          </cell>
          <cell r="E765">
            <v>0</v>
          </cell>
          <cell r="F765">
            <v>0</v>
          </cell>
          <cell r="G765">
            <v>0</v>
          </cell>
          <cell r="H765">
            <v>0.93</v>
          </cell>
        </row>
        <row r="766">
          <cell r="A766" t="str">
            <v>184907</v>
          </cell>
          <cell r="B766" t="str">
            <v>ALEDO ISD</v>
          </cell>
          <cell r="C766">
            <v>4064470096</v>
          </cell>
          <cell r="D766">
            <v>4064470096</v>
          </cell>
          <cell r="E766">
            <v>0</v>
          </cell>
          <cell r="F766">
            <v>0</v>
          </cell>
          <cell r="G766">
            <v>0</v>
          </cell>
          <cell r="H766">
            <v>0.93</v>
          </cell>
        </row>
        <row r="767">
          <cell r="A767" t="str">
            <v>184908</v>
          </cell>
          <cell r="B767" t="str">
            <v>PEASTER ISD</v>
          </cell>
          <cell r="C767">
            <v>409594074</v>
          </cell>
          <cell r="D767">
            <v>409594074</v>
          </cell>
          <cell r="E767">
            <v>0</v>
          </cell>
          <cell r="F767">
            <v>0</v>
          </cell>
          <cell r="G767">
            <v>0</v>
          </cell>
          <cell r="H767">
            <v>0.93</v>
          </cell>
        </row>
        <row r="768">
          <cell r="A768" t="str">
            <v>184909</v>
          </cell>
          <cell r="B768" t="str">
            <v>BROCK ISD</v>
          </cell>
          <cell r="C768">
            <v>771092895</v>
          </cell>
          <cell r="D768">
            <v>771092895</v>
          </cell>
          <cell r="E768">
            <v>0</v>
          </cell>
          <cell r="F768">
            <v>0</v>
          </cell>
          <cell r="G768">
            <v>0</v>
          </cell>
          <cell r="H768">
            <v>0.93</v>
          </cell>
        </row>
        <row r="769">
          <cell r="A769" t="str">
            <v>184911</v>
          </cell>
          <cell r="B769" t="str">
            <v>GARNER ISD</v>
          </cell>
          <cell r="C769">
            <v>197541276</v>
          </cell>
          <cell r="D769">
            <v>197541276</v>
          </cell>
          <cell r="E769">
            <v>0</v>
          </cell>
          <cell r="F769">
            <v>0</v>
          </cell>
          <cell r="G769">
            <v>0</v>
          </cell>
          <cell r="H769">
            <v>0.93</v>
          </cell>
        </row>
        <row r="770">
          <cell r="A770" t="str">
            <v>185901</v>
          </cell>
          <cell r="B770" t="str">
            <v>BOVINA ISD</v>
          </cell>
          <cell r="C770">
            <v>117098434</v>
          </cell>
          <cell r="D770">
            <v>117098434</v>
          </cell>
          <cell r="E770">
            <v>0</v>
          </cell>
          <cell r="F770">
            <v>0</v>
          </cell>
          <cell r="G770">
            <v>0</v>
          </cell>
          <cell r="H770">
            <v>0.93</v>
          </cell>
        </row>
        <row r="771">
          <cell r="A771" t="str">
            <v>185902</v>
          </cell>
          <cell r="B771" t="str">
            <v>FARWELL ISD</v>
          </cell>
          <cell r="C771">
            <v>174543654</v>
          </cell>
          <cell r="D771">
            <v>174543654</v>
          </cell>
          <cell r="E771">
            <v>0</v>
          </cell>
          <cell r="F771">
            <v>0</v>
          </cell>
          <cell r="G771">
            <v>0</v>
          </cell>
          <cell r="H771">
            <v>0.93</v>
          </cell>
        </row>
        <row r="772">
          <cell r="A772" t="str">
            <v>185903</v>
          </cell>
          <cell r="B772" t="str">
            <v>FRIONA ISD</v>
          </cell>
          <cell r="C772">
            <v>409272757</v>
          </cell>
          <cell r="D772">
            <v>409272757</v>
          </cell>
          <cell r="E772">
            <v>0</v>
          </cell>
          <cell r="F772">
            <v>0</v>
          </cell>
          <cell r="G772">
            <v>0</v>
          </cell>
          <cell r="H772">
            <v>0.93</v>
          </cell>
        </row>
        <row r="773">
          <cell r="A773" t="str">
            <v>185904</v>
          </cell>
          <cell r="B773" t="str">
            <v>LAZBUDDIE ISD</v>
          </cell>
          <cell r="C773">
            <v>63405208</v>
          </cell>
          <cell r="D773">
            <v>63405208</v>
          </cell>
          <cell r="E773">
            <v>0</v>
          </cell>
          <cell r="F773">
            <v>0</v>
          </cell>
          <cell r="G773">
            <v>0</v>
          </cell>
          <cell r="H773">
            <v>0.93</v>
          </cell>
        </row>
        <row r="774">
          <cell r="A774" t="str">
            <v>186901</v>
          </cell>
          <cell r="B774" t="str">
            <v>BUENA VISTA ISD</v>
          </cell>
          <cell r="C774">
            <v>747906616</v>
          </cell>
          <cell r="D774">
            <v>747483641</v>
          </cell>
          <cell r="E774">
            <v>845950</v>
          </cell>
          <cell r="F774">
            <v>0</v>
          </cell>
          <cell r="G774">
            <v>0</v>
          </cell>
          <cell r="H774">
            <v>0.93</v>
          </cell>
        </row>
        <row r="775">
          <cell r="A775" t="str">
            <v>186902</v>
          </cell>
          <cell r="B775" t="str">
            <v>FORT STOCKTON ISD</v>
          </cell>
          <cell r="C775">
            <v>2334425674</v>
          </cell>
          <cell r="D775">
            <v>2313716664</v>
          </cell>
          <cell r="E775">
            <v>41418020</v>
          </cell>
          <cell r="F775">
            <v>0</v>
          </cell>
          <cell r="G775">
            <v>0</v>
          </cell>
          <cell r="H775">
            <v>0.93</v>
          </cell>
        </row>
        <row r="776">
          <cell r="A776" t="str">
            <v>186903</v>
          </cell>
          <cell r="B776" t="str">
            <v>IRAAN-SHEFFIELD ISD</v>
          </cell>
          <cell r="C776">
            <v>1159155309</v>
          </cell>
          <cell r="D776">
            <v>1156943369</v>
          </cell>
          <cell r="E776">
            <v>4423880</v>
          </cell>
          <cell r="F776">
            <v>0</v>
          </cell>
          <cell r="G776">
            <v>0</v>
          </cell>
          <cell r="H776">
            <v>0.93</v>
          </cell>
        </row>
        <row r="777">
          <cell r="A777" t="str">
            <v>187901</v>
          </cell>
          <cell r="B777" t="str">
            <v>BIG SANDY ISD</v>
          </cell>
          <cell r="C777">
            <v>259667343</v>
          </cell>
          <cell r="D777">
            <v>255121140</v>
          </cell>
          <cell r="E777">
            <v>9092406</v>
          </cell>
          <cell r="F777">
            <v>0</v>
          </cell>
          <cell r="G777">
            <v>0</v>
          </cell>
          <cell r="H777">
            <v>0.93</v>
          </cell>
        </row>
        <row r="778">
          <cell r="A778" t="str">
            <v>187903</v>
          </cell>
          <cell r="B778" t="str">
            <v>GOODRICH ISD</v>
          </cell>
          <cell r="C778">
            <v>121559652</v>
          </cell>
          <cell r="D778">
            <v>121559652</v>
          </cell>
          <cell r="E778">
            <v>0</v>
          </cell>
          <cell r="F778">
            <v>0</v>
          </cell>
          <cell r="G778">
            <v>0</v>
          </cell>
          <cell r="H778">
            <v>0.93</v>
          </cell>
        </row>
        <row r="779">
          <cell r="A779" t="str">
            <v>187904</v>
          </cell>
          <cell r="B779" t="str">
            <v>CORRIGAN-CAMDEN ISD</v>
          </cell>
          <cell r="C779">
            <v>414407071</v>
          </cell>
          <cell r="D779">
            <v>405965599</v>
          </cell>
          <cell r="E779">
            <v>16882944</v>
          </cell>
          <cell r="F779">
            <v>0</v>
          </cell>
          <cell r="G779">
            <v>0</v>
          </cell>
          <cell r="H779">
            <v>0.93</v>
          </cell>
        </row>
        <row r="780">
          <cell r="A780" t="str">
            <v>187906</v>
          </cell>
          <cell r="B780" t="str">
            <v>LEGGETT ISD</v>
          </cell>
          <cell r="C780">
            <v>97459808</v>
          </cell>
          <cell r="D780">
            <v>97459808</v>
          </cell>
          <cell r="E780">
            <v>0</v>
          </cell>
          <cell r="F780">
            <v>0</v>
          </cell>
          <cell r="G780">
            <v>0</v>
          </cell>
          <cell r="H780">
            <v>0.93</v>
          </cell>
        </row>
        <row r="781">
          <cell r="A781" t="str">
            <v>187907</v>
          </cell>
          <cell r="B781" t="str">
            <v>LIVINGSTON ISD</v>
          </cell>
          <cell r="C781">
            <v>1730804634</v>
          </cell>
          <cell r="D781">
            <v>1730804634</v>
          </cell>
          <cell r="E781">
            <v>0</v>
          </cell>
          <cell r="F781">
            <v>0</v>
          </cell>
          <cell r="G781">
            <v>0</v>
          </cell>
          <cell r="H781">
            <v>0.93</v>
          </cell>
        </row>
        <row r="782">
          <cell r="A782" t="str">
            <v>187910</v>
          </cell>
          <cell r="B782" t="str">
            <v>ONALASKA ISD</v>
          </cell>
          <cell r="C782">
            <v>600255486</v>
          </cell>
          <cell r="D782">
            <v>600255486</v>
          </cell>
          <cell r="E782">
            <v>0</v>
          </cell>
          <cell r="F782">
            <v>0</v>
          </cell>
          <cell r="G782">
            <v>0</v>
          </cell>
          <cell r="H782">
            <v>0.93</v>
          </cell>
        </row>
        <row r="783">
          <cell r="A783" t="str">
            <v>188901</v>
          </cell>
          <cell r="B783" t="str">
            <v>AMARILLO ISD</v>
          </cell>
          <cell r="C783">
            <v>9141799997</v>
          </cell>
          <cell r="D783">
            <v>9141799997</v>
          </cell>
          <cell r="E783">
            <v>0</v>
          </cell>
          <cell r="F783">
            <v>0</v>
          </cell>
          <cell r="G783">
            <v>0</v>
          </cell>
          <cell r="H783">
            <v>0.93</v>
          </cell>
        </row>
        <row r="784">
          <cell r="A784" t="str">
            <v>188902</v>
          </cell>
          <cell r="B784" t="str">
            <v>RIVER ROAD ISD</v>
          </cell>
          <cell r="C784">
            <v>311778738</v>
          </cell>
          <cell r="D784">
            <v>311778738</v>
          </cell>
          <cell r="E784">
            <v>0</v>
          </cell>
          <cell r="F784">
            <v>0</v>
          </cell>
          <cell r="G784">
            <v>0</v>
          </cell>
          <cell r="H784">
            <v>0.93</v>
          </cell>
        </row>
        <row r="785">
          <cell r="A785" t="str">
            <v>188903</v>
          </cell>
          <cell r="B785" t="str">
            <v>HIGHLAND PARK ISD</v>
          </cell>
          <cell r="C785">
            <v>1356080382</v>
          </cell>
          <cell r="D785">
            <v>1356080382</v>
          </cell>
          <cell r="E785">
            <v>0</v>
          </cell>
          <cell r="F785">
            <v>0</v>
          </cell>
          <cell r="G785">
            <v>0</v>
          </cell>
          <cell r="H785">
            <v>0.93</v>
          </cell>
        </row>
        <row r="786">
          <cell r="A786" t="str">
            <v>188904</v>
          </cell>
          <cell r="B786" t="str">
            <v>BUSHLAND ISD</v>
          </cell>
          <cell r="C786">
            <v>1393159137</v>
          </cell>
          <cell r="D786">
            <v>1393159137</v>
          </cell>
          <cell r="E786">
            <v>0</v>
          </cell>
          <cell r="F786">
            <v>0</v>
          </cell>
          <cell r="G786">
            <v>0</v>
          </cell>
          <cell r="H786">
            <v>0.93</v>
          </cell>
        </row>
        <row r="787">
          <cell r="A787" t="str">
            <v>189901</v>
          </cell>
          <cell r="B787" t="str">
            <v>MARFA ISD</v>
          </cell>
          <cell r="C787">
            <v>433102418</v>
          </cell>
          <cell r="D787">
            <v>433102418</v>
          </cell>
          <cell r="E787">
            <v>0</v>
          </cell>
          <cell r="F787">
            <v>0</v>
          </cell>
          <cell r="G787">
            <v>0</v>
          </cell>
          <cell r="H787">
            <v>0.93</v>
          </cell>
        </row>
        <row r="788">
          <cell r="A788" t="str">
            <v>189902</v>
          </cell>
          <cell r="B788" t="str">
            <v>PRESIDIO ISD</v>
          </cell>
          <cell r="C788">
            <v>205679198</v>
          </cell>
          <cell r="D788">
            <v>205679198</v>
          </cell>
          <cell r="E788">
            <v>0</v>
          </cell>
          <cell r="F788">
            <v>0</v>
          </cell>
          <cell r="G788">
            <v>0</v>
          </cell>
          <cell r="H788">
            <v>0.93</v>
          </cell>
        </row>
        <row r="789">
          <cell r="A789" t="str">
            <v>190903</v>
          </cell>
          <cell r="B789" t="str">
            <v>RAINS ISD</v>
          </cell>
          <cell r="C789">
            <v>704703925</v>
          </cell>
          <cell r="D789">
            <v>704703925</v>
          </cell>
          <cell r="E789">
            <v>0</v>
          </cell>
          <cell r="F789">
            <v>0</v>
          </cell>
          <cell r="G789">
            <v>0</v>
          </cell>
          <cell r="H789">
            <v>0.93</v>
          </cell>
        </row>
        <row r="790">
          <cell r="A790" t="str">
            <v>191901</v>
          </cell>
          <cell r="B790" t="str">
            <v>CANYON ISD</v>
          </cell>
          <cell r="C790">
            <v>5246907277</v>
          </cell>
          <cell r="D790">
            <v>5246907277</v>
          </cell>
          <cell r="E790">
            <v>0</v>
          </cell>
          <cell r="F790">
            <v>0</v>
          </cell>
          <cell r="G790">
            <v>0</v>
          </cell>
          <cell r="H790">
            <v>0.93</v>
          </cell>
        </row>
        <row r="791">
          <cell r="A791" t="str">
            <v>192901</v>
          </cell>
          <cell r="B791" t="str">
            <v>REAGAN COUNTY ISD</v>
          </cell>
          <cell r="C791">
            <v>4717107344</v>
          </cell>
          <cell r="D791">
            <v>4712679622</v>
          </cell>
          <cell r="E791">
            <v>8855444</v>
          </cell>
          <cell r="F791">
            <v>0</v>
          </cell>
          <cell r="G791">
            <v>0</v>
          </cell>
          <cell r="H791">
            <v>0.93</v>
          </cell>
        </row>
        <row r="792">
          <cell r="A792" t="str">
            <v>193902</v>
          </cell>
          <cell r="B792" t="str">
            <v>LEAKEY ISD</v>
          </cell>
          <cell r="C792">
            <v>417644043</v>
          </cell>
          <cell r="D792">
            <v>417644043</v>
          </cell>
          <cell r="E792">
            <v>0</v>
          </cell>
          <cell r="F792">
            <v>0</v>
          </cell>
          <cell r="G792">
            <v>0</v>
          </cell>
          <cell r="H792">
            <v>0.93</v>
          </cell>
        </row>
        <row r="793">
          <cell r="A793" t="str">
            <v>194902</v>
          </cell>
          <cell r="B793" t="str">
            <v>AVERY ISD</v>
          </cell>
          <cell r="C793">
            <v>52683920</v>
          </cell>
          <cell r="D793">
            <v>52683920</v>
          </cell>
          <cell r="E793">
            <v>0</v>
          </cell>
          <cell r="F793">
            <v>0</v>
          </cell>
          <cell r="G793">
            <v>0</v>
          </cell>
          <cell r="H793">
            <v>0.93</v>
          </cell>
        </row>
        <row r="794">
          <cell r="A794" t="str">
            <v>194903</v>
          </cell>
          <cell r="B794" t="str">
            <v>RIVERCREST ISD</v>
          </cell>
          <cell r="C794">
            <v>260083046</v>
          </cell>
          <cell r="D794">
            <v>260083046</v>
          </cell>
          <cell r="E794">
            <v>0</v>
          </cell>
          <cell r="F794">
            <v>0</v>
          </cell>
          <cell r="G794">
            <v>0</v>
          </cell>
          <cell r="H794">
            <v>0.93</v>
          </cell>
        </row>
        <row r="795">
          <cell r="A795" t="str">
            <v>194904</v>
          </cell>
          <cell r="B795" t="str">
            <v>CLARKSVILLE ISD</v>
          </cell>
          <cell r="C795">
            <v>229993706</v>
          </cell>
          <cell r="D795">
            <v>229993706</v>
          </cell>
          <cell r="E795">
            <v>0</v>
          </cell>
          <cell r="F795">
            <v>0</v>
          </cell>
          <cell r="G795">
            <v>0</v>
          </cell>
          <cell r="H795">
            <v>0.93</v>
          </cell>
        </row>
        <row r="796">
          <cell r="A796" t="str">
            <v>194905</v>
          </cell>
          <cell r="B796" t="str">
            <v>DETROIT ISD</v>
          </cell>
          <cell r="C796">
            <v>74083660</v>
          </cell>
          <cell r="D796">
            <v>74083660</v>
          </cell>
          <cell r="E796">
            <v>0</v>
          </cell>
          <cell r="F796">
            <v>0</v>
          </cell>
          <cell r="G796">
            <v>0</v>
          </cell>
          <cell r="H796">
            <v>0.93</v>
          </cell>
        </row>
        <row r="797">
          <cell r="A797" t="str">
            <v>195901</v>
          </cell>
          <cell r="B797" t="str">
            <v>PECOS-BARSTOW-TOYAH ISD</v>
          </cell>
          <cell r="C797">
            <v>18214455905</v>
          </cell>
          <cell r="D797">
            <v>18214455905</v>
          </cell>
          <cell r="E797">
            <v>0</v>
          </cell>
          <cell r="F797">
            <v>0</v>
          </cell>
          <cell r="G797">
            <v>0</v>
          </cell>
          <cell r="H797">
            <v>0.93</v>
          </cell>
        </row>
        <row r="798">
          <cell r="A798" t="str">
            <v>195902</v>
          </cell>
          <cell r="B798" t="str">
            <v>BALMORHEA ISD</v>
          </cell>
          <cell r="C798">
            <v>685650113</v>
          </cell>
          <cell r="D798">
            <v>685650113</v>
          </cell>
          <cell r="E798">
            <v>0</v>
          </cell>
          <cell r="F798">
            <v>0</v>
          </cell>
          <cell r="G798">
            <v>0</v>
          </cell>
          <cell r="H798">
            <v>0.93</v>
          </cell>
        </row>
        <row r="799">
          <cell r="A799" t="str">
            <v>196901</v>
          </cell>
          <cell r="B799" t="str">
            <v>AUSTWELL-TIVOLI ISD</v>
          </cell>
          <cell r="C799">
            <v>263809028</v>
          </cell>
          <cell r="D799">
            <v>262575893</v>
          </cell>
          <cell r="E799">
            <v>2466270</v>
          </cell>
          <cell r="F799">
            <v>0</v>
          </cell>
          <cell r="G799">
            <v>0</v>
          </cell>
          <cell r="H799">
            <v>0.93</v>
          </cell>
        </row>
        <row r="800">
          <cell r="A800" t="str">
            <v>196902</v>
          </cell>
          <cell r="B800" t="str">
            <v>WOODSBORO ISD</v>
          </cell>
          <cell r="C800">
            <v>314545018</v>
          </cell>
          <cell r="D800">
            <v>314545018</v>
          </cell>
          <cell r="E800">
            <v>0</v>
          </cell>
          <cell r="F800">
            <v>0</v>
          </cell>
          <cell r="G800">
            <v>0</v>
          </cell>
          <cell r="H800">
            <v>0.93</v>
          </cell>
        </row>
        <row r="801">
          <cell r="A801" t="str">
            <v>196903</v>
          </cell>
          <cell r="B801" t="str">
            <v>REFUGIO ISD</v>
          </cell>
          <cell r="C801">
            <v>412453973</v>
          </cell>
          <cell r="D801">
            <v>412453973</v>
          </cell>
          <cell r="E801">
            <v>0</v>
          </cell>
          <cell r="F801">
            <v>0</v>
          </cell>
          <cell r="G801">
            <v>0</v>
          </cell>
          <cell r="H801">
            <v>0.93</v>
          </cell>
        </row>
        <row r="802">
          <cell r="A802" t="str">
            <v>197902</v>
          </cell>
          <cell r="B802" t="str">
            <v>MIAMI ISD</v>
          </cell>
          <cell r="C802">
            <v>592169223</v>
          </cell>
          <cell r="D802">
            <v>591083194</v>
          </cell>
          <cell r="E802">
            <v>2172058</v>
          </cell>
          <cell r="F802">
            <v>0</v>
          </cell>
          <cell r="G802">
            <v>0</v>
          </cell>
          <cell r="H802">
            <v>0.93</v>
          </cell>
        </row>
        <row r="803">
          <cell r="A803" t="str">
            <v>198901</v>
          </cell>
          <cell r="B803" t="str">
            <v>BREMOND ISD</v>
          </cell>
          <cell r="C803">
            <v>279617143</v>
          </cell>
          <cell r="D803">
            <v>279617143</v>
          </cell>
          <cell r="E803">
            <v>0</v>
          </cell>
          <cell r="F803">
            <v>0</v>
          </cell>
          <cell r="G803">
            <v>0</v>
          </cell>
          <cell r="H803">
            <v>0.93</v>
          </cell>
        </row>
        <row r="804">
          <cell r="A804" t="str">
            <v>198902</v>
          </cell>
          <cell r="B804" t="str">
            <v>CALVERT ISD</v>
          </cell>
          <cell r="C804">
            <v>130250406</v>
          </cell>
          <cell r="D804">
            <v>130250406</v>
          </cell>
          <cell r="E804">
            <v>0</v>
          </cell>
          <cell r="F804">
            <v>0</v>
          </cell>
          <cell r="G804">
            <v>0</v>
          </cell>
          <cell r="H804">
            <v>0.93</v>
          </cell>
        </row>
        <row r="805">
          <cell r="A805" t="str">
            <v>198903</v>
          </cell>
          <cell r="B805" t="str">
            <v>FRANKLIN ISD</v>
          </cell>
          <cell r="C805">
            <v>1703078109</v>
          </cell>
          <cell r="D805">
            <v>1703078109</v>
          </cell>
          <cell r="E805">
            <v>0</v>
          </cell>
          <cell r="F805">
            <v>0</v>
          </cell>
          <cell r="G805">
            <v>0</v>
          </cell>
          <cell r="H805">
            <v>0.93</v>
          </cell>
        </row>
        <row r="806">
          <cell r="A806" t="str">
            <v>198905</v>
          </cell>
          <cell r="B806" t="str">
            <v>HEARNE ISD</v>
          </cell>
          <cell r="C806">
            <v>479917379</v>
          </cell>
          <cell r="D806">
            <v>479917379</v>
          </cell>
          <cell r="E806">
            <v>0</v>
          </cell>
          <cell r="F806">
            <v>0</v>
          </cell>
          <cell r="G806">
            <v>0</v>
          </cell>
          <cell r="H806">
            <v>0.93</v>
          </cell>
        </row>
        <row r="807">
          <cell r="A807" t="str">
            <v>198906</v>
          </cell>
          <cell r="B807" t="str">
            <v>MUMFORD ISD</v>
          </cell>
          <cell r="C807">
            <v>112793502</v>
          </cell>
          <cell r="D807">
            <v>112793502</v>
          </cell>
          <cell r="E807">
            <v>0</v>
          </cell>
          <cell r="F807">
            <v>0</v>
          </cell>
          <cell r="G807">
            <v>0</v>
          </cell>
          <cell r="H807">
            <v>0.93</v>
          </cell>
        </row>
        <row r="808">
          <cell r="A808" t="str">
            <v>199901</v>
          </cell>
          <cell r="B808" t="str">
            <v>ROCKWALL ISD</v>
          </cell>
          <cell r="C808">
            <v>10264155392</v>
          </cell>
          <cell r="D808">
            <v>10264155392</v>
          </cell>
          <cell r="E808">
            <v>0</v>
          </cell>
          <cell r="F808">
            <v>0</v>
          </cell>
          <cell r="G808">
            <v>0</v>
          </cell>
          <cell r="H808">
            <v>0.93</v>
          </cell>
        </row>
        <row r="809">
          <cell r="A809" t="str">
            <v>199902</v>
          </cell>
          <cell r="B809" t="str">
            <v>ROYSE CITY ISD</v>
          </cell>
          <cell r="C809">
            <v>2280519123</v>
          </cell>
          <cell r="D809">
            <v>2280519123</v>
          </cell>
          <cell r="E809">
            <v>0</v>
          </cell>
          <cell r="F809">
            <v>0</v>
          </cell>
          <cell r="G809">
            <v>0</v>
          </cell>
          <cell r="H809">
            <v>0.93</v>
          </cell>
        </row>
        <row r="810">
          <cell r="A810" t="str">
            <v>200901</v>
          </cell>
          <cell r="B810" t="str">
            <v>BALLINGER ISD</v>
          </cell>
          <cell r="C810">
            <v>383524787</v>
          </cell>
          <cell r="D810">
            <v>383524787</v>
          </cell>
          <cell r="E810">
            <v>0</v>
          </cell>
          <cell r="F810">
            <v>0</v>
          </cell>
          <cell r="G810">
            <v>0</v>
          </cell>
          <cell r="H810">
            <v>0.93</v>
          </cell>
        </row>
        <row r="811">
          <cell r="A811" t="str">
            <v>200902</v>
          </cell>
          <cell r="B811" t="str">
            <v>MILES ISD</v>
          </cell>
          <cell r="C811">
            <v>108531435</v>
          </cell>
          <cell r="D811">
            <v>108531435</v>
          </cell>
          <cell r="E811">
            <v>0</v>
          </cell>
          <cell r="F811">
            <v>0</v>
          </cell>
          <cell r="G811">
            <v>0</v>
          </cell>
          <cell r="H811">
            <v>0.93</v>
          </cell>
        </row>
        <row r="812">
          <cell r="A812" t="str">
            <v>200904</v>
          </cell>
          <cell r="B812" t="str">
            <v>WINTERS ISD</v>
          </cell>
          <cell r="C812">
            <v>245925455</v>
          </cell>
          <cell r="D812">
            <v>245925455</v>
          </cell>
          <cell r="E812">
            <v>0</v>
          </cell>
          <cell r="F812">
            <v>0</v>
          </cell>
          <cell r="G812">
            <v>0</v>
          </cell>
          <cell r="H812">
            <v>0.93</v>
          </cell>
        </row>
        <row r="813">
          <cell r="A813" t="str">
            <v>200906</v>
          </cell>
          <cell r="B813" t="str">
            <v>OLFEN ISD</v>
          </cell>
          <cell r="C813">
            <v>13606086</v>
          </cell>
          <cell r="D813">
            <v>13606086</v>
          </cell>
          <cell r="E813">
            <v>0</v>
          </cell>
          <cell r="F813">
            <v>0</v>
          </cell>
          <cell r="G813">
            <v>0</v>
          </cell>
          <cell r="H813">
            <v>0.93</v>
          </cell>
        </row>
        <row r="814">
          <cell r="A814" t="str">
            <v>201902</v>
          </cell>
          <cell r="B814" t="str">
            <v>HENDERSON ISD</v>
          </cell>
          <cell r="C814">
            <v>1601256733</v>
          </cell>
          <cell r="D814">
            <v>1543312728</v>
          </cell>
          <cell r="E814">
            <v>115888010</v>
          </cell>
          <cell r="F814">
            <v>0</v>
          </cell>
          <cell r="G814">
            <v>0</v>
          </cell>
          <cell r="H814">
            <v>0.93</v>
          </cell>
        </row>
        <row r="815">
          <cell r="A815" t="str">
            <v>201903</v>
          </cell>
          <cell r="B815" t="str">
            <v>LANEVILLE ISD</v>
          </cell>
          <cell r="C815">
            <v>98363601</v>
          </cell>
          <cell r="D815">
            <v>94703511</v>
          </cell>
          <cell r="E815">
            <v>7320180</v>
          </cell>
          <cell r="F815">
            <v>0</v>
          </cell>
          <cell r="G815">
            <v>0</v>
          </cell>
          <cell r="H815">
            <v>0.93</v>
          </cell>
        </row>
        <row r="816">
          <cell r="A816" t="str">
            <v>201904</v>
          </cell>
          <cell r="B816" t="str">
            <v>LEVERETTS CHAPEL ISD</v>
          </cell>
          <cell r="C816">
            <v>34060580</v>
          </cell>
          <cell r="D816">
            <v>32902140</v>
          </cell>
          <cell r="E816">
            <v>2316880</v>
          </cell>
          <cell r="F816">
            <v>0</v>
          </cell>
          <cell r="G816">
            <v>0</v>
          </cell>
          <cell r="H816">
            <v>0.93</v>
          </cell>
        </row>
        <row r="817">
          <cell r="A817" t="str">
            <v>201907</v>
          </cell>
          <cell r="B817" t="str">
            <v>MOUNT ENTERPRISE ISD</v>
          </cell>
          <cell r="C817">
            <v>64299376</v>
          </cell>
          <cell r="D817">
            <v>60216576</v>
          </cell>
          <cell r="E817">
            <v>8165600</v>
          </cell>
          <cell r="F817">
            <v>0</v>
          </cell>
          <cell r="G817">
            <v>0</v>
          </cell>
          <cell r="H817">
            <v>0.93</v>
          </cell>
        </row>
        <row r="818">
          <cell r="A818" t="str">
            <v>201908</v>
          </cell>
          <cell r="B818" t="str">
            <v>OVERTON ISD</v>
          </cell>
          <cell r="C818">
            <v>79609114</v>
          </cell>
          <cell r="D818">
            <v>74897779</v>
          </cell>
          <cell r="E818">
            <v>9422670</v>
          </cell>
          <cell r="F818">
            <v>0</v>
          </cell>
          <cell r="G818">
            <v>0</v>
          </cell>
          <cell r="H818">
            <v>0.93</v>
          </cell>
        </row>
        <row r="819">
          <cell r="A819" t="str">
            <v>201910</v>
          </cell>
          <cell r="B819" t="str">
            <v>TATUM ISD</v>
          </cell>
          <cell r="C819">
            <v>928258120</v>
          </cell>
          <cell r="D819">
            <v>909621565</v>
          </cell>
          <cell r="E819">
            <v>37273110</v>
          </cell>
          <cell r="F819">
            <v>0</v>
          </cell>
          <cell r="G819">
            <v>0</v>
          </cell>
          <cell r="H819">
            <v>0.93</v>
          </cell>
        </row>
        <row r="820">
          <cell r="A820" t="str">
            <v>201913</v>
          </cell>
          <cell r="B820" t="str">
            <v>CARLISLE ISD</v>
          </cell>
          <cell r="C820">
            <v>147274351</v>
          </cell>
          <cell r="D820">
            <v>142295399</v>
          </cell>
          <cell r="E820">
            <v>9957904</v>
          </cell>
          <cell r="F820">
            <v>0</v>
          </cell>
          <cell r="G820">
            <v>0</v>
          </cell>
          <cell r="H820">
            <v>0.93</v>
          </cell>
        </row>
        <row r="821">
          <cell r="A821" t="str">
            <v>201914</v>
          </cell>
          <cell r="B821" t="str">
            <v>WEST RUSK COUNTY CONSOLIDATED ISD</v>
          </cell>
          <cell r="C821">
            <v>380205679</v>
          </cell>
          <cell r="D821">
            <v>369275984</v>
          </cell>
          <cell r="E821">
            <v>21859390</v>
          </cell>
          <cell r="F821">
            <v>0</v>
          </cell>
          <cell r="G821">
            <v>0</v>
          </cell>
          <cell r="H821">
            <v>0.93</v>
          </cell>
        </row>
        <row r="822">
          <cell r="A822" t="str">
            <v>202903</v>
          </cell>
          <cell r="B822" t="str">
            <v>HEMPHILL ISD</v>
          </cell>
          <cell r="C822">
            <v>686120756</v>
          </cell>
          <cell r="D822">
            <v>686120756</v>
          </cell>
          <cell r="E822">
            <v>0</v>
          </cell>
          <cell r="F822">
            <v>0</v>
          </cell>
          <cell r="G822">
            <v>0</v>
          </cell>
          <cell r="H822">
            <v>0.93</v>
          </cell>
        </row>
        <row r="823">
          <cell r="A823" t="str">
            <v>202905</v>
          </cell>
          <cell r="B823" t="str">
            <v>WEST SABINE ISD</v>
          </cell>
          <cell r="C823">
            <v>163593419</v>
          </cell>
          <cell r="D823">
            <v>159343785</v>
          </cell>
          <cell r="E823">
            <v>8499268</v>
          </cell>
          <cell r="F823">
            <v>0</v>
          </cell>
          <cell r="G823">
            <v>0</v>
          </cell>
          <cell r="H823">
            <v>0.93</v>
          </cell>
        </row>
        <row r="824">
          <cell r="A824" t="str">
            <v>203901</v>
          </cell>
          <cell r="B824" t="str">
            <v>SAN AUGUSTINE ISD</v>
          </cell>
          <cell r="C824">
            <v>446510175</v>
          </cell>
          <cell r="D824">
            <v>446510175</v>
          </cell>
          <cell r="E824">
            <v>0</v>
          </cell>
          <cell r="F824">
            <v>0</v>
          </cell>
          <cell r="G824">
            <v>0</v>
          </cell>
          <cell r="H824">
            <v>0.93</v>
          </cell>
        </row>
        <row r="825">
          <cell r="A825" t="str">
            <v>203902</v>
          </cell>
          <cell r="B825" t="str">
            <v>BROADDUS ISD</v>
          </cell>
          <cell r="C825">
            <v>696358043</v>
          </cell>
          <cell r="D825">
            <v>696358043</v>
          </cell>
          <cell r="E825">
            <v>0</v>
          </cell>
          <cell r="F825">
            <v>0</v>
          </cell>
          <cell r="G825">
            <v>0</v>
          </cell>
          <cell r="H825">
            <v>0.93</v>
          </cell>
        </row>
        <row r="826">
          <cell r="A826" t="str">
            <v>204901</v>
          </cell>
          <cell r="B826" t="str">
            <v>COLDSPRING-OAKHURST CISD</v>
          </cell>
          <cell r="C826">
            <v>1380680069</v>
          </cell>
          <cell r="D826">
            <v>1380680069</v>
          </cell>
          <cell r="E826">
            <v>0</v>
          </cell>
          <cell r="F826">
            <v>0</v>
          </cell>
          <cell r="G826">
            <v>0</v>
          </cell>
          <cell r="H826">
            <v>0.93</v>
          </cell>
        </row>
        <row r="827">
          <cell r="A827" t="str">
            <v>204904</v>
          </cell>
          <cell r="B827" t="str">
            <v>SHEPHERD ISD</v>
          </cell>
          <cell r="C827">
            <v>474868655</v>
          </cell>
          <cell r="D827">
            <v>474868655</v>
          </cell>
          <cell r="E827">
            <v>0</v>
          </cell>
          <cell r="F827">
            <v>0</v>
          </cell>
          <cell r="G827">
            <v>0</v>
          </cell>
          <cell r="H827">
            <v>0.93</v>
          </cell>
        </row>
        <row r="828">
          <cell r="A828" t="str">
            <v>205901</v>
          </cell>
          <cell r="B828" t="str">
            <v>ARANSAS PASS ISD</v>
          </cell>
          <cell r="C828">
            <v>776001334</v>
          </cell>
          <cell r="D828">
            <v>776001334</v>
          </cell>
          <cell r="E828">
            <v>0</v>
          </cell>
          <cell r="F828">
            <v>0</v>
          </cell>
          <cell r="G828">
            <v>0</v>
          </cell>
          <cell r="H828">
            <v>0.93</v>
          </cell>
        </row>
        <row r="829">
          <cell r="A829" t="str">
            <v>205902</v>
          </cell>
          <cell r="B829" t="str">
            <v>GREGORY-PORTLAND ISD</v>
          </cell>
          <cell r="C829">
            <v>2466934759</v>
          </cell>
          <cell r="D829">
            <v>2466934759</v>
          </cell>
          <cell r="E829">
            <v>0</v>
          </cell>
          <cell r="F829">
            <v>0</v>
          </cell>
          <cell r="G829">
            <v>0</v>
          </cell>
          <cell r="H829">
            <v>0.93</v>
          </cell>
        </row>
        <row r="830">
          <cell r="A830" t="str">
            <v>205903</v>
          </cell>
          <cell r="B830" t="str">
            <v>INGLESIDE ISD</v>
          </cell>
          <cell r="C830">
            <v>2058744894</v>
          </cell>
          <cell r="D830">
            <v>2058744894</v>
          </cell>
          <cell r="E830">
            <v>0</v>
          </cell>
          <cell r="F830">
            <v>0</v>
          </cell>
          <cell r="G830">
            <v>0</v>
          </cell>
          <cell r="H830">
            <v>0.93</v>
          </cell>
        </row>
        <row r="831">
          <cell r="A831" t="str">
            <v>205904</v>
          </cell>
          <cell r="B831" t="str">
            <v>MATHIS ISD</v>
          </cell>
          <cell r="C831">
            <v>369858354</v>
          </cell>
          <cell r="D831">
            <v>369858354</v>
          </cell>
          <cell r="E831">
            <v>0</v>
          </cell>
          <cell r="F831">
            <v>0</v>
          </cell>
          <cell r="G831">
            <v>0</v>
          </cell>
          <cell r="H831">
            <v>0.93</v>
          </cell>
        </row>
        <row r="832">
          <cell r="A832" t="str">
            <v>205905</v>
          </cell>
          <cell r="B832" t="str">
            <v>ODEM-EDROY ISD</v>
          </cell>
          <cell r="C832">
            <v>331992597</v>
          </cell>
          <cell r="D832">
            <v>331992597</v>
          </cell>
          <cell r="E832">
            <v>0</v>
          </cell>
          <cell r="F832">
            <v>0</v>
          </cell>
          <cell r="G832">
            <v>0</v>
          </cell>
          <cell r="H832">
            <v>0.93</v>
          </cell>
        </row>
        <row r="833">
          <cell r="A833" t="str">
            <v>205906</v>
          </cell>
          <cell r="B833" t="str">
            <v>SINTON ISD</v>
          </cell>
          <cell r="C833">
            <v>691841816</v>
          </cell>
          <cell r="D833">
            <v>691841816</v>
          </cell>
          <cell r="E833">
            <v>0</v>
          </cell>
          <cell r="F833">
            <v>0</v>
          </cell>
          <cell r="G833">
            <v>0</v>
          </cell>
          <cell r="H833">
            <v>0.93</v>
          </cell>
        </row>
        <row r="834">
          <cell r="A834" t="str">
            <v>205907</v>
          </cell>
          <cell r="B834" t="str">
            <v>TAFT ISD</v>
          </cell>
          <cell r="C834">
            <v>453252657</v>
          </cell>
          <cell r="D834">
            <v>453252657</v>
          </cell>
          <cell r="E834">
            <v>0</v>
          </cell>
          <cell r="F834">
            <v>0</v>
          </cell>
          <cell r="G834">
            <v>0</v>
          </cell>
          <cell r="H834">
            <v>0.93</v>
          </cell>
        </row>
        <row r="835">
          <cell r="A835" t="str">
            <v>206901</v>
          </cell>
          <cell r="B835" t="str">
            <v>SAN SABA ISD</v>
          </cell>
          <cell r="C835">
            <v>318963460</v>
          </cell>
          <cell r="D835">
            <v>318963460</v>
          </cell>
          <cell r="E835">
            <v>0</v>
          </cell>
          <cell r="F835">
            <v>0</v>
          </cell>
          <cell r="G835">
            <v>0</v>
          </cell>
          <cell r="H835">
            <v>0.93</v>
          </cell>
        </row>
        <row r="836">
          <cell r="A836" t="str">
            <v>206902</v>
          </cell>
          <cell r="B836" t="str">
            <v>RICHLAND SPRINGS ISD</v>
          </cell>
          <cell r="C836">
            <v>92972026</v>
          </cell>
          <cell r="D836">
            <v>92972026</v>
          </cell>
          <cell r="E836">
            <v>0</v>
          </cell>
          <cell r="F836">
            <v>0</v>
          </cell>
          <cell r="G836">
            <v>0</v>
          </cell>
          <cell r="H836">
            <v>0.93</v>
          </cell>
        </row>
        <row r="837">
          <cell r="A837" t="str">
            <v>206903</v>
          </cell>
          <cell r="B837" t="str">
            <v>CHEROKEE ISD</v>
          </cell>
          <cell r="C837">
            <v>67439709</v>
          </cell>
          <cell r="D837">
            <v>67439709</v>
          </cell>
          <cell r="E837">
            <v>0</v>
          </cell>
          <cell r="F837">
            <v>0</v>
          </cell>
          <cell r="G837">
            <v>0</v>
          </cell>
          <cell r="H837">
            <v>0.93</v>
          </cell>
        </row>
        <row r="838">
          <cell r="A838" t="str">
            <v>207901</v>
          </cell>
          <cell r="B838" t="str">
            <v>SCHLEICHER ISD</v>
          </cell>
          <cell r="C838">
            <v>291032867</v>
          </cell>
          <cell r="D838">
            <v>287198589</v>
          </cell>
          <cell r="E838">
            <v>7668556</v>
          </cell>
          <cell r="F838">
            <v>0</v>
          </cell>
          <cell r="G838">
            <v>0</v>
          </cell>
          <cell r="H838">
            <v>0.93</v>
          </cell>
        </row>
        <row r="839">
          <cell r="A839" t="str">
            <v>208901</v>
          </cell>
          <cell r="B839" t="str">
            <v>HERMLEIGH ISD</v>
          </cell>
          <cell r="C839">
            <v>296968706</v>
          </cell>
          <cell r="D839">
            <v>296968706</v>
          </cell>
          <cell r="E839">
            <v>0</v>
          </cell>
          <cell r="F839">
            <v>0</v>
          </cell>
          <cell r="G839">
            <v>0</v>
          </cell>
          <cell r="H839">
            <v>0.93</v>
          </cell>
        </row>
        <row r="840">
          <cell r="A840" t="str">
            <v>208902</v>
          </cell>
          <cell r="B840" t="str">
            <v>SNYDER ISD</v>
          </cell>
          <cell r="C840">
            <v>2697337900</v>
          </cell>
          <cell r="D840">
            <v>2697337900</v>
          </cell>
          <cell r="E840">
            <v>0</v>
          </cell>
          <cell r="F840">
            <v>0</v>
          </cell>
          <cell r="G840">
            <v>0</v>
          </cell>
          <cell r="H840">
            <v>0.93</v>
          </cell>
        </row>
        <row r="841">
          <cell r="A841" t="str">
            <v>208903</v>
          </cell>
          <cell r="B841" t="str">
            <v>IRA ISD</v>
          </cell>
          <cell r="C841">
            <v>151440619</v>
          </cell>
          <cell r="D841">
            <v>151440619</v>
          </cell>
          <cell r="E841">
            <v>0</v>
          </cell>
          <cell r="F841">
            <v>0</v>
          </cell>
          <cell r="G841">
            <v>0</v>
          </cell>
          <cell r="H841">
            <v>0.93</v>
          </cell>
        </row>
        <row r="842">
          <cell r="A842" t="str">
            <v>209901</v>
          </cell>
          <cell r="B842" t="str">
            <v>ALBANY ISD</v>
          </cell>
          <cell r="C842">
            <v>349445464</v>
          </cell>
          <cell r="D842">
            <v>349445464</v>
          </cell>
          <cell r="E842">
            <v>0</v>
          </cell>
          <cell r="F842">
            <v>0</v>
          </cell>
          <cell r="G842">
            <v>0</v>
          </cell>
          <cell r="H842">
            <v>0.93</v>
          </cell>
        </row>
        <row r="843">
          <cell r="A843" t="str">
            <v>209902</v>
          </cell>
          <cell r="B843" t="str">
            <v>MORAN ISD</v>
          </cell>
          <cell r="C843">
            <v>60280383</v>
          </cell>
          <cell r="D843">
            <v>60280383</v>
          </cell>
          <cell r="E843">
            <v>0</v>
          </cell>
          <cell r="F843">
            <v>0</v>
          </cell>
          <cell r="G843">
            <v>0</v>
          </cell>
          <cell r="H843">
            <v>0.93</v>
          </cell>
        </row>
        <row r="844">
          <cell r="A844" t="str">
            <v>210901</v>
          </cell>
          <cell r="B844" t="str">
            <v>CENTER ISD</v>
          </cell>
          <cell r="C844">
            <v>578460139</v>
          </cell>
          <cell r="D844">
            <v>559642592</v>
          </cell>
          <cell r="E844">
            <v>37635094</v>
          </cell>
          <cell r="F844">
            <v>0</v>
          </cell>
          <cell r="G844">
            <v>0</v>
          </cell>
          <cell r="H844">
            <v>0.93</v>
          </cell>
        </row>
        <row r="845">
          <cell r="A845" t="str">
            <v>210902</v>
          </cell>
          <cell r="B845" t="str">
            <v>JOAQUIN ISD</v>
          </cell>
          <cell r="C845">
            <v>216633371</v>
          </cell>
          <cell r="D845">
            <v>209445745</v>
          </cell>
          <cell r="E845">
            <v>14375252</v>
          </cell>
          <cell r="F845">
            <v>0</v>
          </cell>
          <cell r="G845">
            <v>0</v>
          </cell>
          <cell r="H845">
            <v>0.93</v>
          </cell>
        </row>
        <row r="846">
          <cell r="A846" t="str">
            <v>210903</v>
          </cell>
          <cell r="B846" t="str">
            <v>SHELBYVILLE ISD</v>
          </cell>
          <cell r="C846">
            <v>283696378</v>
          </cell>
          <cell r="D846">
            <v>283696378</v>
          </cell>
          <cell r="E846">
            <v>0</v>
          </cell>
          <cell r="F846">
            <v>0</v>
          </cell>
          <cell r="G846">
            <v>0</v>
          </cell>
          <cell r="H846">
            <v>0.93</v>
          </cell>
        </row>
        <row r="847">
          <cell r="A847" t="str">
            <v>210904</v>
          </cell>
          <cell r="B847" t="str">
            <v>TENAHA ISD</v>
          </cell>
          <cell r="C847">
            <v>120935859</v>
          </cell>
          <cell r="D847">
            <v>120935859</v>
          </cell>
          <cell r="E847">
            <v>0</v>
          </cell>
          <cell r="F847">
            <v>0</v>
          </cell>
          <cell r="G847">
            <v>0</v>
          </cell>
          <cell r="H847">
            <v>0.93</v>
          </cell>
        </row>
        <row r="848">
          <cell r="A848" t="str">
            <v>210905</v>
          </cell>
          <cell r="B848" t="str">
            <v>TIMPSON ISD</v>
          </cell>
          <cell r="C848">
            <v>144239651</v>
          </cell>
          <cell r="D848">
            <v>137825549</v>
          </cell>
          <cell r="E848">
            <v>12828204</v>
          </cell>
          <cell r="F848">
            <v>0</v>
          </cell>
          <cell r="G848">
            <v>0</v>
          </cell>
          <cell r="H848">
            <v>0.93</v>
          </cell>
        </row>
        <row r="849">
          <cell r="A849" t="str">
            <v>210906</v>
          </cell>
          <cell r="B849" t="str">
            <v>EXCELSIOR ISD</v>
          </cell>
          <cell r="C849">
            <v>42516334</v>
          </cell>
          <cell r="D849">
            <v>42516334</v>
          </cell>
          <cell r="E849">
            <v>0</v>
          </cell>
          <cell r="F849">
            <v>0</v>
          </cell>
          <cell r="G849">
            <v>0</v>
          </cell>
          <cell r="H849">
            <v>0.93</v>
          </cell>
        </row>
        <row r="850">
          <cell r="A850" t="str">
            <v>211901</v>
          </cell>
          <cell r="B850" t="str">
            <v>TEXHOMA ISD</v>
          </cell>
          <cell r="C850">
            <v>93557467</v>
          </cell>
          <cell r="D850">
            <v>93557467</v>
          </cell>
          <cell r="E850">
            <v>0</v>
          </cell>
          <cell r="F850">
            <v>0</v>
          </cell>
          <cell r="G850">
            <v>0</v>
          </cell>
          <cell r="H850">
            <v>0.93</v>
          </cell>
        </row>
        <row r="851">
          <cell r="A851" t="str">
            <v>211902</v>
          </cell>
          <cell r="B851" t="str">
            <v>STRATFORD ISD</v>
          </cell>
          <cell r="C851">
            <v>421717192</v>
          </cell>
          <cell r="D851">
            <v>421717192</v>
          </cell>
          <cell r="E851">
            <v>0</v>
          </cell>
          <cell r="F851">
            <v>0</v>
          </cell>
          <cell r="G851">
            <v>0</v>
          </cell>
          <cell r="H851">
            <v>0.93</v>
          </cell>
        </row>
        <row r="852">
          <cell r="A852" t="str">
            <v>212901</v>
          </cell>
          <cell r="B852" t="str">
            <v>ARP ISD</v>
          </cell>
          <cell r="C852">
            <v>415162917</v>
          </cell>
          <cell r="D852">
            <v>389058475</v>
          </cell>
          <cell r="E852">
            <v>52208884</v>
          </cell>
          <cell r="F852">
            <v>0</v>
          </cell>
          <cell r="G852">
            <v>0</v>
          </cell>
          <cell r="H852">
            <v>0.93</v>
          </cell>
        </row>
        <row r="853">
          <cell r="A853" t="str">
            <v>212902</v>
          </cell>
          <cell r="B853" t="str">
            <v>BULLARD ISD</v>
          </cell>
          <cell r="C853">
            <v>1171716471</v>
          </cell>
          <cell r="D853">
            <v>1171716471</v>
          </cell>
          <cell r="E853">
            <v>0</v>
          </cell>
          <cell r="F853">
            <v>0</v>
          </cell>
          <cell r="G853">
            <v>0</v>
          </cell>
          <cell r="H853">
            <v>0.93</v>
          </cell>
        </row>
        <row r="854">
          <cell r="A854" t="str">
            <v>212903</v>
          </cell>
          <cell r="B854" t="str">
            <v>LINDALE ISD</v>
          </cell>
          <cell r="C854">
            <v>1629844683</v>
          </cell>
          <cell r="D854">
            <v>1629844683</v>
          </cell>
          <cell r="E854">
            <v>0</v>
          </cell>
          <cell r="F854">
            <v>0</v>
          </cell>
          <cell r="G854">
            <v>0</v>
          </cell>
          <cell r="H854">
            <v>0.93</v>
          </cell>
        </row>
        <row r="855">
          <cell r="A855" t="str">
            <v>212904</v>
          </cell>
          <cell r="B855" t="str">
            <v>TROUP ISD</v>
          </cell>
          <cell r="C855">
            <v>431959378</v>
          </cell>
          <cell r="D855">
            <v>431959378</v>
          </cell>
          <cell r="E855">
            <v>0</v>
          </cell>
          <cell r="F855">
            <v>0</v>
          </cell>
          <cell r="G855">
            <v>0</v>
          </cell>
          <cell r="H855">
            <v>0.93</v>
          </cell>
        </row>
        <row r="856">
          <cell r="A856" t="str">
            <v>212905</v>
          </cell>
          <cell r="B856" t="str">
            <v>TYLER ISD</v>
          </cell>
          <cell r="C856">
            <v>9632488156</v>
          </cell>
          <cell r="D856">
            <v>9632488156</v>
          </cell>
          <cell r="E856">
            <v>0</v>
          </cell>
          <cell r="F856">
            <v>0</v>
          </cell>
          <cell r="G856">
            <v>0</v>
          </cell>
          <cell r="H856">
            <v>0.93</v>
          </cell>
        </row>
        <row r="857">
          <cell r="A857" t="str">
            <v>212906</v>
          </cell>
          <cell r="B857" t="str">
            <v>WHITEHOUSE ISD</v>
          </cell>
          <cell r="C857">
            <v>2241078414</v>
          </cell>
          <cell r="D857">
            <v>2241078414</v>
          </cell>
          <cell r="E857">
            <v>0</v>
          </cell>
          <cell r="F857">
            <v>0</v>
          </cell>
          <cell r="G857">
            <v>0</v>
          </cell>
          <cell r="H857">
            <v>0.93</v>
          </cell>
        </row>
        <row r="858">
          <cell r="A858" t="str">
            <v>212909</v>
          </cell>
          <cell r="B858" t="str">
            <v>CHAPEL HILL ISD</v>
          </cell>
          <cell r="C858">
            <v>1430520898</v>
          </cell>
          <cell r="D858">
            <v>1430520898</v>
          </cell>
          <cell r="E858">
            <v>0</v>
          </cell>
          <cell r="F858">
            <v>0</v>
          </cell>
          <cell r="G858">
            <v>0</v>
          </cell>
          <cell r="H858">
            <v>0.93</v>
          </cell>
        </row>
        <row r="859">
          <cell r="A859" t="str">
            <v>212910</v>
          </cell>
          <cell r="B859" t="str">
            <v>WINONA ISD</v>
          </cell>
          <cell r="C859">
            <v>646717018</v>
          </cell>
          <cell r="D859">
            <v>646717018</v>
          </cell>
          <cell r="E859">
            <v>0</v>
          </cell>
          <cell r="F859">
            <v>0</v>
          </cell>
          <cell r="G859">
            <v>0</v>
          </cell>
          <cell r="H859">
            <v>0.93</v>
          </cell>
        </row>
        <row r="860">
          <cell r="A860" t="str">
            <v>213901</v>
          </cell>
          <cell r="B860" t="str">
            <v>GLEN ROSE ISD</v>
          </cell>
          <cell r="C860">
            <v>2293534523</v>
          </cell>
          <cell r="D860">
            <v>2252866180</v>
          </cell>
          <cell r="E860">
            <v>81336686</v>
          </cell>
          <cell r="F860">
            <v>0</v>
          </cell>
          <cell r="G860">
            <v>0</v>
          </cell>
          <cell r="H860">
            <v>0.93</v>
          </cell>
        </row>
        <row r="861">
          <cell r="A861" t="str">
            <v>214901</v>
          </cell>
          <cell r="B861" t="str">
            <v>RIO GRANDE CITY CISD</v>
          </cell>
          <cell r="C861">
            <v>1252957491</v>
          </cell>
          <cell r="D861">
            <v>1252957491</v>
          </cell>
          <cell r="E861">
            <v>0</v>
          </cell>
          <cell r="F861">
            <v>0</v>
          </cell>
          <cell r="G861">
            <v>0</v>
          </cell>
          <cell r="H861">
            <v>0.93</v>
          </cell>
        </row>
        <row r="862">
          <cell r="A862" t="str">
            <v>214902</v>
          </cell>
          <cell r="B862" t="str">
            <v>SAN ISIDRO ISD</v>
          </cell>
          <cell r="C862">
            <v>196798332</v>
          </cell>
          <cell r="D862">
            <v>196798332</v>
          </cell>
          <cell r="E862">
            <v>0</v>
          </cell>
          <cell r="F862">
            <v>0</v>
          </cell>
          <cell r="G862">
            <v>0</v>
          </cell>
          <cell r="H862">
            <v>0.93</v>
          </cell>
        </row>
        <row r="863">
          <cell r="A863" t="str">
            <v>214903</v>
          </cell>
          <cell r="B863" t="str">
            <v>ROMA ISD</v>
          </cell>
          <cell r="C863">
            <v>620487260</v>
          </cell>
          <cell r="D863">
            <v>620487260</v>
          </cell>
          <cell r="E863">
            <v>0</v>
          </cell>
          <cell r="F863">
            <v>0</v>
          </cell>
          <cell r="G863">
            <v>0</v>
          </cell>
          <cell r="H863">
            <v>0.93</v>
          </cell>
        </row>
        <row r="864">
          <cell r="A864" t="str">
            <v>215901</v>
          </cell>
          <cell r="B864" t="str">
            <v>BRECKENRIDGE ISD</v>
          </cell>
          <cell r="C864">
            <v>588629431</v>
          </cell>
          <cell r="D864">
            <v>588629431</v>
          </cell>
          <cell r="E864">
            <v>0</v>
          </cell>
          <cell r="F864">
            <v>0</v>
          </cell>
          <cell r="G864">
            <v>0</v>
          </cell>
          <cell r="H864">
            <v>0.93</v>
          </cell>
        </row>
        <row r="865">
          <cell r="A865" t="str">
            <v>216901</v>
          </cell>
          <cell r="B865" t="str">
            <v>STERLING CITY ISD</v>
          </cell>
          <cell r="C865">
            <v>900974104</v>
          </cell>
          <cell r="D865">
            <v>900974104</v>
          </cell>
          <cell r="E865">
            <v>0</v>
          </cell>
          <cell r="F865">
            <v>0</v>
          </cell>
          <cell r="G865">
            <v>0</v>
          </cell>
          <cell r="H865">
            <v>0.93</v>
          </cell>
        </row>
        <row r="866">
          <cell r="A866" t="str">
            <v>217901</v>
          </cell>
          <cell r="B866" t="str">
            <v>ASPERMONT ISD</v>
          </cell>
          <cell r="C866">
            <v>188826853</v>
          </cell>
          <cell r="D866">
            <v>188826853</v>
          </cell>
          <cell r="E866">
            <v>0</v>
          </cell>
          <cell r="F866">
            <v>0</v>
          </cell>
          <cell r="G866">
            <v>0</v>
          </cell>
          <cell r="H866">
            <v>0.93</v>
          </cell>
        </row>
        <row r="867">
          <cell r="A867" t="str">
            <v>218901</v>
          </cell>
          <cell r="B867" t="str">
            <v>SONORA ISD</v>
          </cell>
          <cell r="C867">
            <v>601544683</v>
          </cell>
          <cell r="D867">
            <v>591739446</v>
          </cell>
          <cell r="E867">
            <v>19610474</v>
          </cell>
          <cell r="F867">
            <v>0</v>
          </cell>
          <cell r="G867">
            <v>0</v>
          </cell>
          <cell r="H867">
            <v>0.93</v>
          </cell>
        </row>
        <row r="868">
          <cell r="A868" t="str">
            <v>219901</v>
          </cell>
          <cell r="B868" t="str">
            <v>HAPPY ISD</v>
          </cell>
          <cell r="C868">
            <v>103288851</v>
          </cell>
          <cell r="D868">
            <v>103288851</v>
          </cell>
          <cell r="E868">
            <v>0</v>
          </cell>
          <cell r="F868">
            <v>0</v>
          </cell>
          <cell r="G868">
            <v>0</v>
          </cell>
          <cell r="H868">
            <v>0.93</v>
          </cell>
        </row>
        <row r="869">
          <cell r="A869" t="str">
            <v>219903</v>
          </cell>
          <cell r="B869" t="str">
            <v>TULIA ISD</v>
          </cell>
          <cell r="C869">
            <v>223362383</v>
          </cell>
          <cell r="D869">
            <v>223362383</v>
          </cell>
          <cell r="E869">
            <v>0</v>
          </cell>
          <cell r="F869">
            <v>0</v>
          </cell>
          <cell r="G869">
            <v>0</v>
          </cell>
          <cell r="H869">
            <v>0.93</v>
          </cell>
        </row>
        <row r="870">
          <cell r="A870" t="str">
            <v>219905</v>
          </cell>
          <cell r="B870" t="str">
            <v>KRESS ISD</v>
          </cell>
          <cell r="C870">
            <v>140387832</v>
          </cell>
          <cell r="D870">
            <v>140387832</v>
          </cell>
          <cell r="E870">
            <v>0</v>
          </cell>
          <cell r="F870">
            <v>0</v>
          </cell>
          <cell r="G870">
            <v>0</v>
          </cell>
          <cell r="H870">
            <v>0.93</v>
          </cell>
        </row>
        <row r="871">
          <cell r="A871" t="str">
            <v>220901</v>
          </cell>
          <cell r="B871" t="str">
            <v>ARLINGTON ISD</v>
          </cell>
          <cell r="C871">
            <v>31934407208</v>
          </cell>
          <cell r="D871">
            <v>31934407208</v>
          </cell>
          <cell r="E871">
            <v>0</v>
          </cell>
          <cell r="F871">
            <v>0</v>
          </cell>
          <cell r="G871">
            <v>0</v>
          </cell>
          <cell r="H871">
            <v>0.93</v>
          </cell>
        </row>
        <row r="872">
          <cell r="A872" t="str">
            <v>220902</v>
          </cell>
          <cell r="B872" t="str">
            <v>BIRDVILLE ISD</v>
          </cell>
          <cell r="C872">
            <v>11173229155</v>
          </cell>
          <cell r="D872">
            <v>11173229155</v>
          </cell>
          <cell r="E872">
            <v>0</v>
          </cell>
          <cell r="F872">
            <v>0</v>
          </cell>
          <cell r="G872">
            <v>0</v>
          </cell>
          <cell r="H872">
            <v>0.93</v>
          </cell>
        </row>
        <row r="873">
          <cell r="A873" t="str">
            <v>220904</v>
          </cell>
          <cell r="B873" t="str">
            <v>EVERMAN ISD</v>
          </cell>
          <cell r="C873">
            <v>1589001379</v>
          </cell>
          <cell r="D873">
            <v>1589001379</v>
          </cell>
          <cell r="E873">
            <v>0</v>
          </cell>
          <cell r="F873">
            <v>0</v>
          </cell>
          <cell r="G873">
            <v>0</v>
          </cell>
          <cell r="H873">
            <v>0.93</v>
          </cell>
        </row>
        <row r="874">
          <cell r="A874" t="str">
            <v>220905</v>
          </cell>
          <cell r="B874" t="str">
            <v>FORT WORTH ISD</v>
          </cell>
          <cell r="C874">
            <v>41608135850</v>
          </cell>
          <cell r="D874">
            <v>41608135850</v>
          </cell>
          <cell r="E874">
            <v>0</v>
          </cell>
          <cell r="F874">
            <v>0</v>
          </cell>
          <cell r="G874">
            <v>0</v>
          </cell>
          <cell r="H874">
            <v>0.93</v>
          </cell>
        </row>
        <row r="875">
          <cell r="A875" t="str">
            <v>220906</v>
          </cell>
          <cell r="B875" t="str">
            <v>GRAPEVINE-COLLEYVILLE ISD</v>
          </cell>
          <cell r="C875">
            <v>16086747641</v>
          </cell>
          <cell r="D875">
            <v>16086747641</v>
          </cell>
          <cell r="E875">
            <v>0</v>
          </cell>
          <cell r="F875">
            <v>0</v>
          </cell>
          <cell r="G875">
            <v>0</v>
          </cell>
          <cell r="H875">
            <v>0.93</v>
          </cell>
        </row>
        <row r="876">
          <cell r="A876" t="str">
            <v>220907</v>
          </cell>
          <cell r="B876" t="str">
            <v>KELLER ISD</v>
          </cell>
          <cell r="C876">
            <v>19818096703</v>
          </cell>
          <cell r="D876">
            <v>19818096703</v>
          </cell>
          <cell r="E876">
            <v>0</v>
          </cell>
          <cell r="F876">
            <v>0</v>
          </cell>
          <cell r="G876">
            <v>0</v>
          </cell>
          <cell r="H876">
            <v>0.93</v>
          </cell>
        </row>
        <row r="877">
          <cell r="A877" t="str">
            <v>220908</v>
          </cell>
          <cell r="B877" t="str">
            <v>MANSFIELD ISD</v>
          </cell>
          <cell r="C877">
            <v>15333868855</v>
          </cell>
          <cell r="D877">
            <v>15333868855</v>
          </cell>
          <cell r="E877">
            <v>0</v>
          </cell>
          <cell r="F877">
            <v>0</v>
          </cell>
          <cell r="G877">
            <v>0</v>
          </cell>
          <cell r="H877">
            <v>0.93</v>
          </cell>
        </row>
        <row r="878">
          <cell r="A878" t="str">
            <v>220910</v>
          </cell>
          <cell r="B878" t="str">
            <v>LAKE WORTH ISD</v>
          </cell>
          <cell r="C878">
            <v>1112732003</v>
          </cell>
          <cell r="D878">
            <v>1112732003</v>
          </cell>
          <cell r="E878">
            <v>0</v>
          </cell>
          <cell r="F878">
            <v>0</v>
          </cell>
          <cell r="G878">
            <v>0</v>
          </cell>
          <cell r="H878">
            <v>0.93</v>
          </cell>
        </row>
        <row r="879">
          <cell r="A879" t="str">
            <v>220912</v>
          </cell>
          <cell r="B879" t="str">
            <v>CROWLEY ISD</v>
          </cell>
          <cell r="C879">
            <v>7682272849</v>
          </cell>
          <cell r="D879">
            <v>7478328925</v>
          </cell>
          <cell r="E879">
            <v>407887848</v>
          </cell>
          <cell r="F879">
            <v>0</v>
          </cell>
          <cell r="G879">
            <v>0</v>
          </cell>
          <cell r="H879">
            <v>0.93</v>
          </cell>
        </row>
        <row r="880">
          <cell r="A880" t="str">
            <v>220914</v>
          </cell>
          <cell r="B880" t="str">
            <v>KENNEDALE ISD</v>
          </cell>
          <cell r="C880">
            <v>1602406836</v>
          </cell>
          <cell r="D880">
            <v>1602406836</v>
          </cell>
          <cell r="E880">
            <v>0</v>
          </cell>
          <cell r="F880">
            <v>0</v>
          </cell>
          <cell r="G880">
            <v>0</v>
          </cell>
          <cell r="H880">
            <v>0.93</v>
          </cell>
        </row>
        <row r="881">
          <cell r="A881" t="str">
            <v>220915</v>
          </cell>
          <cell r="B881" t="str">
            <v>AZLE ISD</v>
          </cell>
          <cell r="C881">
            <v>3163288361</v>
          </cell>
          <cell r="D881">
            <v>3163288361</v>
          </cell>
          <cell r="E881">
            <v>0</v>
          </cell>
          <cell r="F881">
            <v>0</v>
          </cell>
          <cell r="G881">
            <v>0</v>
          </cell>
          <cell r="H881">
            <v>0.93</v>
          </cell>
        </row>
        <row r="882">
          <cell r="A882" t="str">
            <v>220916</v>
          </cell>
          <cell r="B882" t="str">
            <v>HURST-EULESS-BEDFORD ISD</v>
          </cell>
          <cell r="C882">
            <v>15429116532</v>
          </cell>
          <cell r="D882">
            <v>15356319092</v>
          </cell>
          <cell r="E882">
            <v>145594880</v>
          </cell>
          <cell r="F882">
            <v>0</v>
          </cell>
          <cell r="G882">
            <v>0</v>
          </cell>
          <cell r="H882">
            <v>0.93</v>
          </cell>
        </row>
        <row r="883">
          <cell r="A883" t="str">
            <v>220917</v>
          </cell>
          <cell r="B883" t="str">
            <v>CASTLEBERRY ISD</v>
          </cell>
          <cell r="C883">
            <v>883480772</v>
          </cell>
          <cell r="D883">
            <v>883480772</v>
          </cell>
          <cell r="E883">
            <v>0</v>
          </cell>
          <cell r="F883">
            <v>0</v>
          </cell>
          <cell r="G883">
            <v>0</v>
          </cell>
          <cell r="H883">
            <v>0.93</v>
          </cell>
        </row>
        <row r="884">
          <cell r="A884" t="str">
            <v>220918</v>
          </cell>
          <cell r="B884" t="str">
            <v>EAGLE MT-SAGINAW ISD</v>
          </cell>
          <cell r="C884">
            <v>10690424126</v>
          </cell>
          <cell r="D884">
            <v>10690424126</v>
          </cell>
          <cell r="E884">
            <v>0</v>
          </cell>
          <cell r="F884">
            <v>0</v>
          </cell>
          <cell r="G884">
            <v>0</v>
          </cell>
          <cell r="H884">
            <v>0.93</v>
          </cell>
        </row>
        <row r="885">
          <cell r="A885" t="str">
            <v>220919</v>
          </cell>
          <cell r="B885" t="str">
            <v>CARROLL ISD</v>
          </cell>
          <cell r="C885">
            <v>9534231692</v>
          </cell>
          <cell r="D885">
            <v>9534231692</v>
          </cell>
          <cell r="E885">
            <v>0</v>
          </cell>
          <cell r="F885">
            <v>0</v>
          </cell>
          <cell r="G885">
            <v>0</v>
          </cell>
          <cell r="H885">
            <v>0.93</v>
          </cell>
        </row>
        <row r="886">
          <cell r="A886" t="str">
            <v>220920</v>
          </cell>
          <cell r="B886" t="str">
            <v>WHITE SETTLEMENT ISD</v>
          </cell>
          <cell r="C886">
            <v>2378595985</v>
          </cell>
          <cell r="D886">
            <v>2378595985</v>
          </cell>
          <cell r="E886">
            <v>0</v>
          </cell>
          <cell r="F886">
            <v>0</v>
          </cell>
          <cell r="G886">
            <v>0</v>
          </cell>
          <cell r="H886">
            <v>0.93</v>
          </cell>
        </row>
        <row r="887">
          <cell r="A887" t="str">
            <v>221901</v>
          </cell>
          <cell r="B887" t="str">
            <v>ABILENE ISD</v>
          </cell>
          <cell r="C887">
            <v>4897925390</v>
          </cell>
          <cell r="D887">
            <v>4843624913</v>
          </cell>
          <cell r="E887">
            <v>108600954</v>
          </cell>
          <cell r="F887">
            <v>0</v>
          </cell>
          <cell r="G887">
            <v>0</v>
          </cell>
          <cell r="H887">
            <v>0.93</v>
          </cell>
        </row>
        <row r="888">
          <cell r="A888" t="str">
            <v>221904</v>
          </cell>
          <cell r="B888" t="str">
            <v>MERKEL ISD</v>
          </cell>
          <cell r="C888">
            <v>451654089</v>
          </cell>
          <cell r="D888">
            <v>451654089</v>
          </cell>
          <cell r="E888">
            <v>0</v>
          </cell>
          <cell r="F888">
            <v>0</v>
          </cell>
          <cell r="G888">
            <v>0</v>
          </cell>
          <cell r="H888">
            <v>0.93</v>
          </cell>
        </row>
        <row r="889">
          <cell r="A889" t="str">
            <v>221905</v>
          </cell>
          <cell r="B889" t="str">
            <v>TRENT ISD</v>
          </cell>
          <cell r="C889">
            <v>219748062</v>
          </cell>
          <cell r="D889">
            <v>219748062</v>
          </cell>
          <cell r="E889">
            <v>0</v>
          </cell>
          <cell r="F889">
            <v>0</v>
          </cell>
          <cell r="G889">
            <v>0</v>
          </cell>
          <cell r="H889">
            <v>0.93</v>
          </cell>
        </row>
        <row r="890">
          <cell r="A890" t="str">
            <v>221911</v>
          </cell>
          <cell r="B890" t="str">
            <v>JIM NED CISD</v>
          </cell>
          <cell r="C890">
            <v>646095620</v>
          </cell>
          <cell r="D890">
            <v>614307110</v>
          </cell>
          <cell r="E890">
            <v>63577020</v>
          </cell>
          <cell r="F890">
            <v>0</v>
          </cell>
          <cell r="G890">
            <v>0</v>
          </cell>
          <cell r="H890">
            <v>0.93</v>
          </cell>
        </row>
        <row r="891">
          <cell r="A891" t="str">
            <v>221912</v>
          </cell>
          <cell r="B891" t="str">
            <v>WYLIE ISD</v>
          </cell>
          <cell r="C891">
            <v>2176892215</v>
          </cell>
          <cell r="D891">
            <v>2176892215</v>
          </cell>
          <cell r="E891">
            <v>0</v>
          </cell>
          <cell r="F891">
            <v>0</v>
          </cell>
          <cell r="G891">
            <v>0</v>
          </cell>
          <cell r="H891">
            <v>0.93</v>
          </cell>
        </row>
        <row r="892">
          <cell r="A892" t="str">
            <v>222901</v>
          </cell>
          <cell r="B892" t="str">
            <v>TERRELL COUNTY ISD</v>
          </cell>
          <cell r="C892">
            <v>220858092</v>
          </cell>
          <cell r="D892">
            <v>219645844</v>
          </cell>
          <cell r="E892">
            <v>2424496</v>
          </cell>
          <cell r="F892">
            <v>0</v>
          </cell>
          <cell r="G892">
            <v>0</v>
          </cell>
          <cell r="H892">
            <v>0.93</v>
          </cell>
        </row>
        <row r="893">
          <cell r="A893" t="str">
            <v>223901</v>
          </cell>
          <cell r="B893" t="str">
            <v>BROWNFIELD ISD</v>
          </cell>
          <cell r="C893">
            <v>706778674</v>
          </cell>
          <cell r="D893">
            <v>706778674</v>
          </cell>
          <cell r="E893">
            <v>0</v>
          </cell>
          <cell r="F893">
            <v>0</v>
          </cell>
          <cell r="G893">
            <v>0</v>
          </cell>
          <cell r="H893">
            <v>0.93</v>
          </cell>
        </row>
        <row r="894">
          <cell r="A894" t="str">
            <v>223902</v>
          </cell>
          <cell r="B894" t="str">
            <v>MEADOW ISD</v>
          </cell>
          <cell r="C894">
            <v>60147898</v>
          </cell>
          <cell r="D894">
            <v>60147898</v>
          </cell>
          <cell r="E894">
            <v>0</v>
          </cell>
          <cell r="F894">
            <v>0</v>
          </cell>
          <cell r="G894">
            <v>0</v>
          </cell>
          <cell r="H894">
            <v>0.93</v>
          </cell>
        </row>
        <row r="895">
          <cell r="A895" t="str">
            <v>223904</v>
          </cell>
          <cell r="B895" t="str">
            <v>WELLMAN-UNION CISD</v>
          </cell>
          <cell r="C895">
            <v>197680042</v>
          </cell>
          <cell r="D895">
            <v>197680042</v>
          </cell>
          <cell r="E895">
            <v>0</v>
          </cell>
          <cell r="F895">
            <v>0</v>
          </cell>
          <cell r="G895">
            <v>0</v>
          </cell>
          <cell r="H895">
            <v>0.93</v>
          </cell>
        </row>
        <row r="896">
          <cell r="A896" t="str">
            <v>224901</v>
          </cell>
          <cell r="B896" t="str">
            <v>THROCKMORTON ISD</v>
          </cell>
          <cell r="C896">
            <v>146944701</v>
          </cell>
          <cell r="D896">
            <v>146944701</v>
          </cell>
          <cell r="E896">
            <v>0</v>
          </cell>
          <cell r="F896">
            <v>0</v>
          </cell>
          <cell r="G896">
            <v>0</v>
          </cell>
          <cell r="H896">
            <v>0.93</v>
          </cell>
        </row>
        <row r="897">
          <cell r="A897" t="str">
            <v>224902</v>
          </cell>
          <cell r="B897" t="str">
            <v>WOODSON ISD</v>
          </cell>
          <cell r="C897">
            <v>44185343</v>
          </cell>
          <cell r="D897">
            <v>44185343</v>
          </cell>
          <cell r="E897">
            <v>0</v>
          </cell>
          <cell r="F897">
            <v>0</v>
          </cell>
          <cell r="G897">
            <v>0</v>
          </cell>
          <cell r="H897">
            <v>0.93</v>
          </cell>
        </row>
        <row r="898">
          <cell r="A898" t="str">
            <v>225902</v>
          </cell>
          <cell r="B898" t="str">
            <v>MOUNT PLEASANT ISD</v>
          </cell>
          <cell r="C898">
            <v>1496604246</v>
          </cell>
          <cell r="D898">
            <v>1443672802</v>
          </cell>
          <cell r="E898">
            <v>105862888</v>
          </cell>
          <cell r="F898">
            <v>0</v>
          </cell>
          <cell r="G898">
            <v>0</v>
          </cell>
          <cell r="H898">
            <v>0.93</v>
          </cell>
        </row>
        <row r="899">
          <cell r="A899" t="str">
            <v>225906</v>
          </cell>
          <cell r="B899" t="str">
            <v>CHAPEL HILL ISD</v>
          </cell>
          <cell r="C899">
            <v>139294524</v>
          </cell>
          <cell r="D899">
            <v>139294524</v>
          </cell>
          <cell r="E899">
            <v>0</v>
          </cell>
          <cell r="F899">
            <v>0</v>
          </cell>
          <cell r="G899">
            <v>0</v>
          </cell>
          <cell r="H899">
            <v>0.93</v>
          </cell>
        </row>
        <row r="900">
          <cell r="A900" t="str">
            <v>225907</v>
          </cell>
          <cell r="B900" t="str">
            <v>HARTS BLUFF ISD</v>
          </cell>
          <cell r="C900">
            <v>168164416</v>
          </cell>
          <cell r="D900">
            <v>168164416</v>
          </cell>
          <cell r="E900">
            <v>0</v>
          </cell>
          <cell r="F900">
            <v>0</v>
          </cell>
          <cell r="G900">
            <v>0</v>
          </cell>
          <cell r="H900">
            <v>0.93</v>
          </cell>
        </row>
        <row r="901">
          <cell r="A901" t="str">
            <v>226901</v>
          </cell>
          <cell r="B901" t="str">
            <v>CHRISTOVAL ISD</v>
          </cell>
          <cell r="C901">
            <v>200304531</v>
          </cell>
          <cell r="D901">
            <v>200304531</v>
          </cell>
          <cell r="E901">
            <v>0</v>
          </cell>
          <cell r="F901">
            <v>0</v>
          </cell>
          <cell r="G901">
            <v>0</v>
          </cell>
          <cell r="H901">
            <v>0.93</v>
          </cell>
        </row>
        <row r="902">
          <cell r="A902" t="str">
            <v>226903</v>
          </cell>
          <cell r="B902" t="str">
            <v>SAN ANGELO ISD</v>
          </cell>
          <cell r="C902">
            <v>5322929831</v>
          </cell>
          <cell r="D902">
            <v>5322929831</v>
          </cell>
          <cell r="E902">
            <v>0</v>
          </cell>
          <cell r="F902">
            <v>0</v>
          </cell>
          <cell r="G902">
            <v>0</v>
          </cell>
          <cell r="H902">
            <v>0.93</v>
          </cell>
        </row>
        <row r="903">
          <cell r="A903" t="str">
            <v>226905</v>
          </cell>
          <cell r="B903" t="str">
            <v>WATER VALLEY ISD</v>
          </cell>
          <cell r="C903">
            <v>158468200</v>
          </cell>
          <cell r="D903">
            <v>158468200</v>
          </cell>
          <cell r="E903">
            <v>0</v>
          </cell>
          <cell r="F903">
            <v>0</v>
          </cell>
          <cell r="G903">
            <v>0</v>
          </cell>
          <cell r="H903">
            <v>0.93</v>
          </cell>
        </row>
        <row r="904">
          <cell r="A904" t="str">
            <v>226906</v>
          </cell>
          <cell r="B904" t="str">
            <v>WALL ISD</v>
          </cell>
          <cell r="C904">
            <v>465706905</v>
          </cell>
          <cell r="D904">
            <v>465706905</v>
          </cell>
          <cell r="E904">
            <v>0</v>
          </cell>
          <cell r="F904">
            <v>0</v>
          </cell>
          <cell r="G904">
            <v>0</v>
          </cell>
          <cell r="H904">
            <v>0.93</v>
          </cell>
        </row>
        <row r="905">
          <cell r="A905" t="str">
            <v>226907</v>
          </cell>
          <cell r="B905" t="str">
            <v>GRAPE CREEK ISD</v>
          </cell>
          <cell r="C905">
            <v>280143413</v>
          </cell>
          <cell r="D905">
            <v>280143413</v>
          </cell>
          <cell r="E905">
            <v>0</v>
          </cell>
          <cell r="F905">
            <v>0</v>
          </cell>
          <cell r="G905">
            <v>0</v>
          </cell>
          <cell r="H905">
            <v>0.93</v>
          </cell>
        </row>
        <row r="906">
          <cell r="A906" t="str">
            <v>226908</v>
          </cell>
          <cell r="B906" t="str">
            <v>VERIBEST ISD</v>
          </cell>
          <cell r="C906">
            <v>152111835</v>
          </cell>
          <cell r="D906">
            <v>152111835</v>
          </cell>
          <cell r="E906">
            <v>0</v>
          </cell>
          <cell r="F906">
            <v>0</v>
          </cell>
          <cell r="G906">
            <v>0</v>
          </cell>
          <cell r="H906">
            <v>0.93</v>
          </cell>
        </row>
        <row r="907">
          <cell r="A907" t="str">
            <v>227901</v>
          </cell>
          <cell r="B907" t="str">
            <v>AUSTIN ISD</v>
          </cell>
          <cell r="C907">
            <v>134022059831</v>
          </cell>
          <cell r="D907">
            <v>134022059831</v>
          </cell>
          <cell r="E907">
            <v>0</v>
          </cell>
          <cell r="F907">
            <v>0</v>
          </cell>
          <cell r="G907">
            <v>0</v>
          </cell>
          <cell r="H907">
            <v>0.93</v>
          </cell>
        </row>
        <row r="908">
          <cell r="A908" t="str">
            <v>227904</v>
          </cell>
          <cell r="B908" t="str">
            <v>PFLUGERVILLE ISD</v>
          </cell>
          <cell r="C908">
            <v>15796850765</v>
          </cell>
          <cell r="D908">
            <v>15796850765</v>
          </cell>
          <cell r="E908">
            <v>0</v>
          </cell>
          <cell r="F908">
            <v>0</v>
          </cell>
          <cell r="G908">
            <v>0</v>
          </cell>
          <cell r="H908">
            <v>0.93</v>
          </cell>
        </row>
        <row r="909">
          <cell r="A909" t="str">
            <v>227907</v>
          </cell>
          <cell r="B909" t="str">
            <v>MANOR ISD</v>
          </cell>
          <cell r="C909">
            <v>5499221922</v>
          </cell>
          <cell r="D909">
            <v>5499221922</v>
          </cell>
          <cell r="E909">
            <v>0</v>
          </cell>
          <cell r="F909">
            <v>0</v>
          </cell>
          <cell r="G909">
            <v>0</v>
          </cell>
          <cell r="H909">
            <v>0.93</v>
          </cell>
        </row>
        <row r="910">
          <cell r="A910" t="str">
            <v>227909</v>
          </cell>
          <cell r="B910" t="str">
            <v>EANES ISD</v>
          </cell>
          <cell r="C910">
            <v>16281860559</v>
          </cell>
          <cell r="D910">
            <v>16281860559</v>
          </cell>
          <cell r="E910">
            <v>0</v>
          </cell>
          <cell r="F910">
            <v>0</v>
          </cell>
          <cell r="G910">
            <v>0</v>
          </cell>
          <cell r="H910">
            <v>0.93</v>
          </cell>
        </row>
        <row r="911">
          <cell r="A911" t="str">
            <v>227910</v>
          </cell>
          <cell r="B911" t="str">
            <v>DEL VALLE ISD</v>
          </cell>
          <cell r="C911">
            <v>7311908487</v>
          </cell>
          <cell r="D911">
            <v>7311908487</v>
          </cell>
          <cell r="E911">
            <v>0</v>
          </cell>
          <cell r="F911">
            <v>0</v>
          </cell>
          <cell r="G911">
            <v>0</v>
          </cell>
          <cell r="H911">
            <v>0.93</v>
          </cell>
        </row>
        <row r="912">
          <cell r="A912" t="str">
            <v>227912</v>
          </cell>
          <cell r="B912" t="str">
            <v>LAGO VISTA ISD</v>
          </cell>
          <cell r="C912">
            <v>1941203000</v>
          </cell>
          <cell r="D912">
            <v>1818937486</v>
          </cell>
          <cell r="E912">
            <v>244531028</v>
          </cell>
          <cell r="F912">
            <v>0</v>
          </cell>
          <cell r="G912">
            <v>0</v>
          </cell>
          <cell r="H912">
            <v>0.93</v>
          </cell>
        </row>
        <row r="913">
          <cell r="A913" t="str">
            <v>227913</v>
          </cell>
          <cell r="B913" t="str">
            <v>LAKE TRAVIS ISD</v>
          </cell>
          <cell r="C913">
            <v>14040762443</v>
          </cell>
          <cell r="D913">
            <v>13152334342</v>
          </cell>
          <cell r="E913">
            <v>1776856202</v>
          </cell>
          <cell r="F913">
            <v>0</v>
          </cell>
          <cell r="G913">
            <v>0</v>
          </cell>
          <cell r="H913">
            <v>0.93</v>
          </cell>
        </row>
        <row r="914">
          <cell r="A914" t="str">
            <v>228901</v>
          </cell>
          <cell r="B914" t="str">
            <v>GROVETON ISD</v>
          </cell>
          <cell r="C914">
            <v>331517076</v>
          </cell>
          <cell r="D914">
            <v>331517076</v>
          </cell>
          <cell r="E914">
            <v>0</v>
          </cell>
          <cell r="F914">
            <v>0</v>
          </cell>
          <cell r="G914">
            <v>0</v>
          </cell>
          <cell r="H914">
            <v>0.93</v>
          </cell>
        </row>
        <row r="915">
          <cell r="A915" t="str">
            <v>228903</v>
          </cell>
          <cell r="B915" t="str">
            <v>TRINITY ISD</v>
          </cell>
          <cell r="C915">
            <v>425568997</v>
          </cell>
          <cell r="D915">
            <v>425568997</v>
          </cell>
          <cell r="E915">
            <v>0</v>
          </cell>
          <cell r="F915">
            <v>0</v>
          </cell>
          <cell r="G915">
            <v>0</v>
          </cell>
          <cell r="H915">
            <v>0.93</v>
          </cell>
        </row>
        <row r="916">
          <cell r="A916" t="str">
            <v>228904</v>
          </cell>
          <cell r="B916" t="str">
            <v>CENTERVILLE ISD</v>
          </cell>
          <cell r="C916">
            <v>34802459</v>
          </cell>
          <cell r="D916">
            <v>34802459</v>
          </cell>
          <cell r="E916">
            <v>0</v>
          </cell>
          <cell r="F916">
            <v>0</v>
          </cell>
          <cell r="G916">
            <v>0</v>
          </cell>
          <cell r="H916">
            <v>0.93</v>
          </cell>
        </row>
        <row r="917">
          <cell r="A917" t="str">
            <v>228905</v>
          </cell>
          <cell r="B917" t="str">
            <v>APPLE SPRINGS ISD</v>
          </cell>
          <cell r="C917">
            <v>52283270</v>
          </cell>
          <cell r="D917">
            <v>52283270</v>
          </cell>
          <cell r="E917">
            <v>0</v>
          </cell>
          <cell r="F917">
            <v>0</v>
          </cell>
          <cell r="G917">
            <v>0</v>
          </cell>
          <cell r="H917">
            <v>0.93</v>
          </cell>
        </row>
        <row r="918">
          <cell r="A918" t="str">
            <v>229901</v>
          </cell>
          <cell r="B918" t="str">
            <v>COLMESNEIL ISD</v>
          </cell>
          <cell r="C918">
            <v>148327570</v>
          </cell>
          <cell r="D918">
            <v>148327570</v>
          </cell>
          <cell r="E918">
            <v>0</v>
          </cell>
          <cell r="F918">
            <v>0</v>
          </cell>
          <cell r="G918">
            <v>0</v>
          </cell>
          <cell r="H918">
            <v>0.93</v>
          </cell>
        </row>
        <row r="919">
          <cell r="A919" t="str">
            <v>229903</v>
          </cell>
          <cell r="B919" t="str">
            <v>WOODVILLE ISD</v>
          </cell>
          <cell r="C919">
            <v>586315790</v>
          </cell>
          <cell r="D919">
            <v>586315790</v>
          </cell>
          <cell r="E919">
            <v>0</v>
          </cell>
          <cell r="F919">
            <v>0</v>
          </cell>
          <cell r="G919">
            <v>0</v>
          </cell>
          <cell r="H919">
            <v>0.93</v>
          </cell>
        </row>
        <row r="920">
          <cell r="A920" t="str">
            <v>229904</v>
          </cell>
          <cell r="B920" t="str">
            <v>WARREN ISD</v>
          </cell>
          <cell r="C920">
            <v>335210599</v>
          </cell>
          <cell r="D920">
            <v>335210599</v>
          </cell>
          <cell r="E920">
            <v>0</v>
          </cell>
          <cell r="F920">
            <v>0</v>
          </cell>
          <cell r="G920">
            <v>0</v>
          </cell>
          <cell r="H920">
            <v>0.93</v>
          </cell>
        </row>
        <row r="921">
          <cell r="A921" t="str">
            <v>229905</v>
          </cell>
          <cell r="B921" t="str">
            <v>SPURGER ISD</v>
          </cell>
          <cell r="C921">
            <v>89188958</v>
          </cell>
          <cell r="D921">
            <v>89188958</v>
          </cell>
          <cell r="E921">
            <v>0</v>
          </cell>
          <cell r="F921">
            <v>0</v>
          </cell>
          <cell r="G921">
            <v>0</v>
          </cell>
          <cell r="H921">
            <v>0.93</v>
          </cell>
        </row>
        <row r="922">
          <cell r="A922" t="str">
            <v>229906</v>
          </cell>
          <cell r="B922" t="str">
            <v>CHESTER ISD</v>
          </cell>
          <cell r="C922">
            <v>78980655</v>
          </cell>
          <cell r="D922">
            <v>78980655</v>
          </cell>
          <cell r="E922">
            <v>0</v>
          </cell>
          <cell r="F922">
            <v>0</v>
          </cell>
          <cell r="G922">
            <v>0</v>
          </cell>
          <cell r="H922">
            <v>0.93</v>
          </cell>
        </row>
        <row r="923">
          <cell r="A923" t="str">
            <v>230901</v>
          </cell>
          <cell r="B923" t="str">
            <v>BIG SANDY ISD</v>
          </cell>
          <cell r="C923">
            <v>230452452</v>
          </cell>
          <cell r="D923">
            <v>230452452</v>
          </cell>
          <cell r="E923">
            <v>0</v>
          </cell>
          <cell r="F923">
            <v>0</v>
          </cell>
          <cell r="G923">
            <v>0</v>
          </cell>
          <cell r="H923">
            <v>0.93</v>
          </cell>
        </row>
        <row r="924">
          <cell r="A924" t="str">
            <v>230902</v>
          </cell>
          <cell r="B924" t="str">
            <v>GILMER ISD</v>
          </cell>
          <cell r="C924">
            <v>894323390</v>
          </cell>
          <cell r="D924">
            <v>894323390</v>
          </cell>
          <cell r="E924">
            <v>0</v>
          </cell>
          <cell r="F924">
            <v>0</v>
          </cell>
          <cell r="G924">
            <v>0</v>
          </cell>
          <cell r="H924">
            <v>0.93</v>
          </cell>
        </row>
        <row r="925">
          <cell r="A925" t="str">
            <v>230903</v>
          </cell>
          <cell r="B925" t="str">
            <v>ORE CITY ISD</v>
          </cell>
          <cell r="C925">
            <v>167360843</v>
          </cell>
          <cell r="D925">
            <v>167360843</v>
          </cell>
          <cell r="E925">
            <v>0</v>
          </cell>
          <cell r="F925">
            <v>0</v>
          </cell>
          <cell r="G925">
            <v>0</v>
          </cell>
          <cell r="H925">
            <v>0.93</v>
          </cell>
        </row>
        <row r="926">
          <cell r="A926" t="str">
            <v>230904</v>
          </cell>
          <cell r="B926" t="str">
            <v>UNION HILL ISD</v>
          </cell>
          <cell r="C926">
            <v>91464725</v>
          </cell>
          <cell r="D926">
            <v>91464725</v>
          </cell>
          <cell r="E926">
            <v>0</v>
          </cell>
          <cell r="F926">
            <v>0</v>
          </cell>
          <cell r="G926">
            <v>0</v>
          </cell>
          <cell r="H926">
            <v>0.93</v>
          </cell>
        </row>
        <row r="927">
          <cell r="A927" t="str">
            <v>230905</v>
          </cell>
          <cell r="B927" t="str">
            <v>HARMONY ISD</v>
          </cell>
          <cell r="C927">
            <v>428234116</v>
          </cell>
          <cell r="D927">
            <v>428234116</v>
          </cell>
          <cell r="E927">
            <v>0</v>
          </cell>
          <cell r="F927">
            <v>0</v>
          </cell>
          <cell r="G927">
            <v>0</v>
          </cell>
          <cell r="H927">
            <v>0.93</v>
          </cell>
        </row>
        <row r="928">
          <cell r="A928" t="str">
            <v>230906</v>
          </cell>
          <cell r="B928" t="str">
            <v>NEW DIANA ISD</v>
          </cell>
          <cell r="C928">
            <v>237781472</v>
          </cell>
          <cell r="D928">
            <v>237781472</v>
          </cell>
          <cell r="E928">
            <v>0</v>
          </cell>
          <cell r="F928">
            <v>0</v>
          </cell>
          <cell r="G928">
            <v>0</v>
          </cell>
          <cell r="H928">
            <v>0.93</v>
          </cell>
        </row>
        <row r="929">
          <cell r="A929" t="str">
            <v>230908</v>
          </cell>
          <cell r="B929" t="str">
            <v>UNION GROVE ISD</v>
          </cell>
          <cell r="C929">
            <v>157507564</v>
          </cell>
          <cell r="D929">
            <v>157507564</v>
          </cell>
          <cell r="E929">
            <v>0</v>
          </cell>
          <cell r="F929">
            <v>0</v>
          </cell>
          <cell r="G929">
            <v>0</v>
          </cell>
          <cell r="H929">
            <v>0.93</v>
          </cell>
        </row>
        <row r="930">
          <cell r="A930" t="str">
            <v>231901</v>
          </cell>
          <cell r="B930" t="str">
            <v>MCCAMEY ISD</v>
          </cell>
          <cell r="C930">
            <v>883170275</v>
          </cell>
          <cell r="D930">
            <v>879480569</v>
          </cell>
          <cell r="E930">
            <v>7379412</v>
          </cell>
          <cell r="F930">
            <v>0</v>
          </cell>
          <cell r="G930">
            <v>0</v>
          </cell>
          <cell r="H930">
            <v>0.93</v>
          </cell>
        </row>
        <row r="931">
          <cell r="A931" t="str">
            <v>231902</v>
          </cell>
          <cell r="B931" t="str">
            <v>RANKIN ISD</v>
          </cell>
          <cell r="C931">
            <v>3874581606</v>
          </cell>
          <cell r="D931">
            <v>3874581606</v>
          </cell>
          <cell r="E931">
            <v>0</v>
          </cell>
          <cell r="F931">
            <v>0</v>
          </cell>
          <cell r="G931">
            <v>0</v>
          </cell>
          <cell r="H931">
            <v>0.93</v>
          </cell>
        </row>
        <row r="932">
          <cell r="A932" t="str">
            <v>232901</v>
          </cell>
          <cell r="B932" t="str">
            <v>KNIPPA ISD</v>
          </cell>
          <cell r="C932">
            <v>86145140</v>
          </cell>
          <cell r="D932">
            <v>86145140</v>
          </cell>
          <cell r="E932">
            <v>0</v>
          </cell>
          <cell r="F932">
            <v>0</v>
          </cell>
          <cell r="G932">
            <v>0</v>
          </cell>
          <cell r="H932">
            <v>0.93</v>
          </cell>
        </row>
        <row r="933">
          <cell r="A933" t="str">
            <v>232902</v>
          </cell>
          <cell r="B933" t="str">
            <v>SABINAL ISD</v>
          </cell>
          <cell r="C933">
            <v>421157475</v>
          </cell>
          <cell r="D933">
            <v>421157475</v>
          </cell>
          <cell r="E933">
            <v>0</v>
          </cell>
          <cell r="F933">
            <v>0</v>
          </cell>
          <cell r="G933">
            <v>0</v>
          </cell>
          <cell r="H933">
            <v>0.93</v>
          </cell>
        </row>
        <row r="934">
          <cell r="A934" t="str">
            <v>232903</v>
          </cell>
          <cell r="B934" t="str">
            <v>UVALDE CISD</v>
          </cell>
          <cell r="C934">
            <v>1204913214</v>
          </cell>
          <cell r="D934">
            <v>1204913214</v>
          </cell>
          <cell r="E934">
            <v>0</v>
          </cell>
          <cell r="F934">
            <v>0</v>
          </cell>
          <cell r="G934">
            <v>0</v>
          </cell>
          <cell r="H934">
            <v>0.93</v>
          </cell>
        </row>
        <row r="935">
          <cell r="A935" t="str">
            <v>232904</v>
          </cell>
          <cell r="B935" t="str">
            <v>UTOPIA ISD</v>
          </cell>
          <cell r="C935">
            <v>222285695</v>
          </cell>
          <cell r="D935">
            <v>222285695</v>
          </cell>
          <cell r="E935">
            <v>0</v>
          </cell>
          <cell r="F935">
            <v>0</v>
          </cell>
          <cell r="G935">
            <v>0</v>
          </cell>
          <cell r="H935">
            <v>0.93</v>
          </cell>
        </row>
        <row r="936">
          <cell r="A936" t="str">
            <v>233901</v>
          </cell>
          <cell r="B936" t="str">
            <v>SAN FELIPE-DEL RIO CISD</v>
          </cell>
          <cell r="C936">
            <v>2139399813</v>
          </cell>
          <cell r="D936">
            <v>2039963826</v>
          </cell>
          <cell r="E936">
            <v>198871974</v>
          </cell>
          <cell r="F936">
            <v>0</v>
          </cell>
          <cell r="G936">
            <v>0</v>
          </cell>
          <cell r="H936">
            <v>0.93</v>
          </cell>
        </row>
        <row r="937">
          <cell r="A937" t="str">
            <v>233903</v>
          </cell>
          <cell r="B937" t="str">
            <v>COMSTOCK ISD</v>
          </cell>
          <cell r="C937">
            <v>231118771</v>
          </cell>
          <cell r="D937">
            <v>230722978</v>
          </cell>
          <cell r="E937">
            <v>791586</v>
          </cell>
          <cell r="F937">
            <v>0</v>
          </cell>
          <cell r="G937">
            <v>0</v>
          </cell>
          <cell r="H937">
            <v>0.93</v>
          </cell>
        </row>
        <row r="938">
          <cell r="A938" t="str">
            <v>234902</v>
          </cell>
          <cell r="B938" t="str">
            <v>CANTON ISD</v>
          </cell>
          <cell r="C938">
            <v>808142057</v>
          </cell>
          <cell r="D938">
            <v>808142057</v>
          </cell>
          <cell r="E938">
            <v>0</v>
          </cell>
          <cell r="F938">
            <v>0</v>
          </cell>
          <cell r="G938">
            <v>0</v>
          </cell>
          <cell r="H938">
            <v>0.93</v>
          </cell>
        </row>
        <row r="939">
          <cell r="A939" t="str">
            <v>234903</v>
          </cell>
          <cell r="B939" t="str">
            <v>EDGEWOOD ISD</v>
          </cell>
          <cell r="C939">
            <v>268780743</v>
          </cell>
          <cell r="D939">
            <v>268780743</v>
          </cell>
          <cell r="E939">
            <v>0</v>
          </cell>
          <cell r="F939">
            <v>0</v>
          </cell>
          <cell r="G939">
            <v>0</v>
          </cell>
          <cell r="H939">
            <v>0.93</v>
          </cell>
        </row>
        <row r="940">
          <cell r="A940" t="str">
            <v>234904</v>
          </cell>
          <cell r="B940" t="str">
            <v>GRAND SALINE ISD</v>
          </cell>
          <cell r="C940">
            <v>300768105</v>
          </cell>
          <cell r="D940">
            <v>283160088</v>
          </cell>
          <cell r="E940">
            <v>35216034</v>
          </cell>
          <cell r="F940">
            <v>0</v>
          </cell>
          <cell r="G940">
            <v>0</v>
          </cell>
          <cell r="H940">
            <v>0.93</v>
          </cell>
        </row>
        <row r="941">
          <cell r="A941" t="str">
            <v>234905</v>
          </cell>
          <cell r="B941" t="str">
            <v>MARTINS MILL ISD</v>
          </cell>
          <cell r="C941">
            <v>123454403</v>
          </cell>
          <cell r="D941">
            <v>123454403</v>
          </cell>
          <cell r="E941">
            <v>0</v>
          </cell>
          <cell r="F941">
            <v>0</v>
          </cell>
          <cell r="G941">
            <v>0</v>
          </cell>
          <cell r="H941">
            <v>0.93</v>
          </cell>
        </row>
        <row r="942">
          <cell r="A942" t="str">
            <v>234906</v>
          </cell>
          <cell r="B942" t="str">
            <v>VAN ISD</v>
          </cell>
          <cell r="C942">
            <v>744346454</v>
          </cell>
          <cell r="D942">
            <v>694862512</v>
          </cell>
          <cell r="E942">
            <v>98967884</v>
          </cell>
          <cell r="F942">
            <v>0</v>
          </cell>
          <cell r="G942">
            <v>0</v>
          </cell>
          <cell r="H942">
            <v>0.93</v>
          </cell>
        </row>
        <row r="943">
          <cell r="A943" t="str">
            <v>234907</v>
          </cell>
          <cell r="B943" t="str">
            <v>WILLS POINT ISD</v>
          </cell>
          <cell r="C943">
            <v>777943565</v>
          </cell>
          <cell r="D943">
            <v>777943565</v>
          </cell>
          <cell r="E943">
            <v>0</v>
          </cell>
          <cell r="F943">
            <v>0</v>
          </cell>
          <cell r="G943">
            <v>0</v>
          </cell>
          <cell r="H943">
            <v>0.93</v>
          </cell>
        </row>
        <row r="944">
          <cell r="A944" t="str">
            <v>234909</v>
          </cell>
          <cell r="B944" t="str">
            <v>FRUITVALE ISD</v>
          </cell>
          <cell r="C944">
            <v>55732969</v>
          </cell>
          <cell r="D944">
            <v>51397035</v>
          </cell>
          <cell r="E944">
            <v>8671868</v>
          </cell>
          <cell r="F944">
            <v>0</v>
          </cell>
          <cell r="G944">
            <v>0</v>
          </cell>
          <cell r="H944">
            <v>0.93</v>
          </cell>
        </row>
        <row r="945">
          <cell r="A945" t="str">
            <v>235901</v>
          </cell>
          <cell r="B945" t="str">
            <v>BLOOMINGTON ISD</v>
          </cell>
          <cell r="C945">
            <v>229867723</v>
          </cell>
          <cell r="D945">
            <v>229867723</v>
          </cell>
          <cell r="E945">
            <v>0</v>
          </cell>
          <cell r="F945">
            <v>0</v>
          </cell>
          <cell r="G945">
            <v>0</v>
          </cell>
          <cell r="H945">
            <v>0.93</v>
          </cell>
        </row>
        <row r="946">
          <cell r="A946" t="str">
            <v>235902</v>
          </cell>
          <cell r="B946" t="str">
            <v>VICTORIA ISD</v>
          </cell>
          <cell r="C946">
            <v>6037468226</v>
          </cell>
          <cell r="D946">
            <v>6037468226</v>
          </cell>
          <cell r="E946">
            <v>0</v>
          </cell>
          <cell r="F946">
            <v>0</v>
          </cell>
          <cell r="G946">
            <v>0</v>
          </cell>
          <cell r="H946">
            <v>0.93</v>
          </cell>
        </row>
        <row r="947">
          <cell r="A947" t="str">
            <v>235904</v>
          </cell>
          <cell r="B947" t="str">
            <v>NURSERY ISD</v>
          </cell>
          <cell r="C947">
            <v>261617373</v>
          </cell>
          <cell r="D947">
            <v>261617373</v>
          </cell>
          <cell r="E947">
            <v>0</v>
          </cell>
          <cell r="F947">
            <v>0</v>
          </cell>
          <cell r="G947">
            <v>0</v>
          </cell>
          <cell r="H947">
            <v>0.93</v>
          </cell>
        </row>
        <row r="948">
          <cell r="A948" t="str">
            <v>236901</v>
          </cell>
          <cell r="B948" t="str">
            <v>NEW WAVERLY ISD</v>
          </cell>
          <cell r="C948">
            <v>391624825</v>
          </cell>
          <cell r="D948">
            <v>391624825</v>
          </cell>
          <cell r="E948">
            <v>0</v>
          </cell>
          <cell r="F948">
            <v>0</v>
          </cell>
          <cell r="G948">
            <v>0</v>
          </cell>
          <cell r="H948">
            <v>0.93</v>
          </cell>
        </row>
        <row r="949">
          <cell r="A949" t="str">
            <v>236902</v>
          </cell>
          <cell r="B949" t="str">
            <v>HUNTSVILLE ISD</v>
          </cell>
          <cell r="C949">
            <v>3354151636</v>
          </cell>
          <cell r="D949">
            <v>3354151636</v>
          </cell>
          <cell r="E949">
            <v>0</v>
          </cell>
          <cell r="F949">
            <v>0</v>
          </cell>
          <cell r="G949">
            <v>0</v>
          </cell>
          <cell r="H949">
            <v>0.93</v>
          </cell>
        </row>
        <row r="950">
          <cell r="A950" t="str">
            <v>237902</v>
          </cell>
          <cell r="B950" t="str">
            <v>HEMPSTEAD ISD</v>
          </cell>
          <cell r="C950">
            <v>633247781</v>
          </cell>
          <cell r="D950">
            <v>633247781</v>
          </cell>
          <cell r="E950">
            <v>0</v>
          </cell>
          <cell r="F950">
            <v>0</v>
          </cell>
          <cell r="G950">
            <v>0</v>
          </cell>
          <cell r="H950">
            <v>0.93</v>
          </cell>
        </row>
        <row r="951">
          <cell r="A951" t="str">
            <v>237904</v>
          </cell>
          <cell r="B951" t="str">
            <v>WALLER ISD</v>
          </cell>
          <cell r="C951">
            <v>3908488578</v>
          </cell>
          <cell r="D951">
            <v>3908488578</v>
          </cell>
          <cell r="E951">
            <v>0</v>
          </cell>
          <cell r="F951">
            <v>0</v>
          </cell>
          <cell r="G951">
            <v>0</v>
          </cell>
          <cell r="H951">
            <v>0.93</v>
          </cell>
        </row>
        <row r="952">
          <cell r="A952" t="str">
            <v>237905</v>
          </cell>
          <cell r="B952" t="str">
            <v>ROYAL ISD</v>
          </cell>
          <cell r="C952">
            <v>1473732885</v>
          </cell>
          <cell r="D952">
            <v>1470033360</v>
          </cell>
          <cell r="E952">
            <v>7399050</v>
          </cell>
          <cell r="F952">
            <v>0</v>
          </cell>
          <cell r="G952">
            <v>0</v>
          </cell>
          <cell r="H952">
            <v>0.93</v>
          </cell>
        </row>
        <row r="953">
          <cell r="A953" t="str">
            <v>238902</v>
          </cell>
          <cell r="B953" t="str">
            <v>MONAHANS-WICKETT-PYOTE ISD</v>
          </cell>
          <cell r="C953">
            <v>3067099705</v>
          </cell>
          <cell r="D953">
            <v>3052042155</v>
          </cell>
          <cell r="E953">
            <v>30115100</v>
          </cell>
          <cell r="F953">
            <v>0</v>
          </cell>
          <cell r="G953">
            <v>0</v>
          </cell>
          <cell r="H953">
            <v>0.93</v>
          </cell>
        </row>
        <row r="954">
          <cell r="A954" t="str">
            <v>238904</v>
          </cell>
          <cell r="B954" t="str">
            <v>GRANDFALLS-ROYALTY ISD</v>
          </cell>
          <cell r="C954">
            <v>211063513</v>
          </cell>
          <cell r="D954">
            <v>210754653</v>
          </cell>
          <cell r="E954">
            <v>617720</v>
          </cell>
          <cell r="F954">
            <v>0</v>
          </cell>
          <cell r="G954">
            <v>0</v>
          </cell>
          <cell r="H954">
            <v>0.93</v>
          </cell>
        </row>
        <row r="955">
          <cell r="A955" t="str">
            <v>239901</v>
          </cell>
          <cell r="B955" t="str">
            <v>BRENHAM ISD</v>
          </cell>
          <cell r="C955">
            <v>2964169853</v>
          </cell>
          <cell r="D955">
            <v>2964169853</v>
          </cell>
          <cell r="E955">
            <v>0</v>
          </cell>
          <cell r="F955">
            <v>0</v>
          </cell>
          <cell r="G955">
            <v>0</v>
          </cell>
          <cell r="H955">
            <v>0.93</v>
          </cell>
        </row>
        <row r="956">
          <cell r="A956" t="str">
            <v>239903</v>
          </cell>
          <cell r="B956" t="str">
            <v>BURTON ISD</v>
          </cell>
          <cell r="C956">
            <v>720605442</v>
          </cell>
          <cell r="D956">
            <v>720605442</v>
          </cell>
          <cell r="E956">
            <v>0</v>
          </cell>
          <cell r="F956">
            <v>0</v>
          </cell>
          <cell r="G956">
            <v>0</v>
          </cell>
          <cell r="H956">
            <v>0.93</v>
          </cell>
        </row>
        <row r="957">
          <cell r="A957" t="str">
            <v>240901</v>
          </cell>
          <cell r="B957" t="str">
            <v>LAREDO ISD</v>
          </cell>
          <cell r="C957">
            <v>2489790445</v>
          </cell>
          <cell r="D957">
            <v>2449063866</v>
          </cell>
          <cell r="E957">
            <v>81453158</v>
          </cell>
          <cell r="F957">
            <v>0</v>
          </cell>
          <cell r="G957">
            <v>0</v>
          </cell>
          <cell r="H957">
            <v>0.93</v>
          </cell>
        </row>
        <row r="958">
          <cell r="A958" t="str">
            <v>240903</v>
          </cell>
          <cell r="B958" t="str">
            <v>UNITED ISD</v>
          </cell>
          <cell r="C958">
            <v>19526700586</v>
          </cell>
          <cell r="D958">
            <v>19166780841</v>
          </cell>
          <cell r="E958">
            <v>719839490</v>
          </cell>
          <cell r="F958">
            <v>0</v>
          </cell>
          <cell r="G958">
            <v>0</v>
          </cell>
          <cell r="H958">
            <v>0.93</v>
          </cell>
        </row>
        <row r="959">
          <cell r="A959" t="str">
            <v>240904</v>
          </cell>
          <cell r="B959" t="str">
            <v>WEBB CISD</v>
          </cell>
          <cell r="C959">
            <v>587744506</v>
          </cell>
          <cell r="D959">
            <v>586628146</v>
          </cell>
          <cell r="E959">
            <v>2232720</v>
          </cell>
          <cell r="F959">
            <v>0</v>
          </cell>
          <cell r="G959">
            <v>0</v>
          </cell>
          <cell r="H959">
            <v>0.93</v>
          </cell>
        </row>
        <row r="960">
          <cell r="A960" t="str">
            <v>241901</v>
          </cell>
          <cell r="B960" t="str">
            <v>BOLING ISD</v>
          </cell>
          <cell r="C960">
            <v>431943587</v>
          </cell>
          <cell r="D960">
            <v>431943587</v>
          </cell>
          <cell r="E960">
            <v>0</v>
          </cell>
          <cell r="F960">
            <v>0</v>
          </cell>
          <cell r="G960">
            <v>0</v>
          </cell>
          <cell r="H960">
            <v>0.93</v>
          </cell>
        </row>
        <row r="961">
          <cell r="A961" t="str">
            <v>241902</v>
          </cell>
          <cell r="B961" t="str">
            <v>EAST BERNARD ISD</v>
          </cell>
          <cell r="C961">
            <v>405758486</v>
          </cell>
          <cell r="D961">
            <v>405758486</v>
          </cell>
          <cell r="E961">
            <v>0</v>
          </cell>
          <cell r="F961">
            <v>0</v>
          </cell>
          <cell r="G961">
            <v>0</v>
          </cell>
          <cell r="H961">
            <v>0.93</v>
          </cell>
        </row>
        <row r="962">
          <cell r="A962" t="str">
            <v>241903</v>
          </cell>
          <cell r="B962" t="str">
            <v>EL CAMPO ISD</v>
          </cell>
          <cell r="C962">
            <v>1332858057</v>
          </cell>
          <cell r="D962">
            <v>1332858057</v>
          </cell>
          <cell r="E962">
            <v>0</v>
          </cell>
          <cell r="F962">
            <v>0</v>
          </cell>
          <cell r="G962">
            <v>0</v>
          </cell>
          <cell r="H962">
            <v>0.93</v>
          </cell>
        </row>
        <row r="963">
          <cell r="A963" t="str">
            <v>241904</v>
          </cell>
          <cell r="B963" t="str">
            <v>WHARTON ISD</v>
          </cell>
          <cell r="C963">
            <v>1349315113</v>
          </cell>
          <cell r="D963">
            <v>1349315113</v>
          </cell>
          <cell r="E963">
            <v>0</v>
          </cell>
          <cell r="F963">
            <v>0</v>
          </cell>
          <cell r="G963">
            <v>0</v>
          </cell>
          <cell r="H963">
            <v>0.93</v>
          </cell>
        </row>
        <row r="964">
          <cell r="A964" t="str">
            <v>241906</v>
          </cell>
          <cell r="B964" t="str">
            <v>LOUISE ISD</v>
          </cell>
          <cell r="C964">
            <v>282560518</v>
          </cell>
          <cell r="D964">
            <v>282560518</v>
          </cell>
          <cell r="E964">
            <v>0</v>
          </cell>
          <cell r="F964">
            <v>0</v>
          </cell>
          <cell r="G964">
            <v>0</v>
          </cell>
          <cell r="H964">
            <v>0.93</v>
          </cell>
        </row>
        <row r="965">
          <cell r="A965" t="str">
            <v>242902</v>
          </cell>
          <cell r="B965" t="str">
            <v>SHAMROCK ISD</v>
          </cell>
          <cell r="C965">
            <v>136691986</v>
          </cell>
          <cell r="D965">
            <v>136691986</v>
          </cell>
          <cell r="E965">
            <v>0</v>
          </cell>
          <cell r="F965">
            <v>0</v>
          </cell>
          <cell r="G965">
            <v>0</v>
          </cell>
          <cell r="H965">
            <v>0.93</v>
          </cell>
        </row>
        <row r="966">
          <cell r="A966" t="str">
            <v>242903</v>
          </cell>
          <cell r="B966" t="str">
            <v>WHEELER ISD</v>
          </cell>
          <cell r="C966">
            <v>293911596</v>
          </cell>
          <cell r="D966">
            <v>293911596</v>
          </cell>
          <cell r="E966">
            <v>0</v>
          </cell>
          <cell r="F966">
            <v>0</v>
          </cell>
          <cell r="G966">
            <v>0</v>
          </cell>
          <cell r="H966">
            <v>0.93</v>
          </cell>
        </row>
        <row r="967">
          <cell r="A967" t="str">
            <v>242905</v>
          </cell>
          <cell r="B967" t="str">
            <v>KELTON ISD</v>
          </cell>
          <cell r="C967">
            <v>609240917</v>
          </cell>
          <cell r="D967">
            <v>609240917</v>
          </cell>
          <cell r="E967">
            <v>0</v>
          </cell>
          <cell r="F967">
            <v>0</v>
          </cell>
          <cell r="G967">
            <v>0</v>
          </cell>
          <cell r="H967">
            <v>0.93</v>
          </cell>
        </row>
        <row r="968">
          <cell r="A968" t="str">
            <v>242906</v>
          </cell>
          <cell r="B968" t="str">
            <v>FORT ELLIOTT CISD</v>
          </cell>
          <cell r="C968">
            <v>1173159656</v>
          </cell>
          <cell r="D968">
            <v>1173159656</v>
          </cell>
          <cell r="E968">
            <v>0</v>
          </cell>
          <cell r="F968">
            <v>0</v>
          </cell>
          <cell r="G968">
            <v>0</v>
          </cell>
          <cell r="H968">
            <v>0.93</v>
          </cell>
        </row>
        <row r="969">
          <cell r="A969" t="str">
            <v>243901</v>
          </cell>
          <cell r="B969" t="str">
            <v>BURKBURNETT ISD</v>
          </cell>
          <cell r="C969">
            <v>908007531</v>
          </cell>
          <cell r="D969">
            <v>908007531</v>
          </cell>
          <cell r="E969">
            <v>0</v>
          </cell>
          <cell r="F969">
            <v>0</v>
          </cell>
          <cell r="G969">
            <v>0</v>
          </cell>
          <cell r="H969">
            <v>0.93</v>
          </cell>
        </row>
        <row r="970">
          <cell r="A970" t="str">
            <v>243902</v>
          </cell>
          <cell r="B970" t="str">
            <v>ELECTRA ISD</v>
          </cell>
          <cell r="C970">
            <v>184341772</v>
          </cell>
          <cell r="D970">
            <v>184341772</v>
          </cell>
          <cell r="E970">
            <v>0</v>
          </cell>
          <cell r="F970">
            <v>0</v>
          </cell>
          <cell r="G970">
            <v>0</v>
          </cell>
          <cell r="H970">
            <v>0.93</v>
          </cell>
        </row>
        <row r="971">
          <cell r="A971" t="str">
            <v>243903</v>
          </cell>
          <cell r="B971" t="str">
            <v>IOWA PARK CISD</v>
          </cell>
          <cell r="C971">
            <v>595579986</v>
          </cell>
          <cell r="D971">
            <v>595579986</v>
          </cell>
          <cell r="E971">
            <v>0</v>
          </cell>
          <cell r="F971">
            <v>0</v>
          </cell>
          <cell r="G971">
            <v>0</v>
          </cell>
          <cell r="H971">
            <v>0.93</v>
          </cell>
        </row>
        <row r="972">
          <cell r="A972" t="str">
            <v>243905</v>
          </cell>
          <cell r="B972" t="str">
            <v>WICHITA FALLS ISD</v>
          </cell>
          <cell r="C972">
            <v>4616330564</v>
          </cell>
          <cell r="D972">
            <v>4616330564</v>
          </cell>
          <cell r="E972">
            <v>0</v>
          </cell>
          <cell r="F972">
            <v>0</v>
          </cell>
          <cell r="G972">
            <v>0</v>
          </cell>
          <cell r="H972">
            <v>0.93</v>
          </cell>
        </row>
        <row r="973">
          <cell r="A973" t="str">
            <v>243906</v>
          </cell>
          <cell r="B973" t="str">
            <v>CITY VIEW ISD</v>
          </cell>
          <cell r="C973">
            <v>204909422</v>
          </cell>
          <cell r="D973">
            <v>204909422</v>
          </cell>
          <cell r="E973">
            <v>0</v>
          </cell>
          <cell r="F973">
            <v>0</v>
          </cell>
          <cell r="G973">
            <v>0</v>
          </cell>
          <cell r="H973">
            <v>0.93</v>
          </cell>
        </row>
        <row r="974">
          <cell r="A974" t="str">
            <v>244901</v>
          </cell>
          <cell r="B974" t="str">
            <v>HARROLD ISD</v>
          </cell>
          <cell r="C974">
            <v>97617866</v>
          </cell>
          <cell r="D974">
            <v>97617866</v>
          </cell>
          <cell r="E974">
            <v>0</v>
          </cell>
          <cell r="F974">
            <v>0</v>
          </cell>
          <cell r="G974">
            <v>0</v>
          </cell>
          <cell r="H974">
            <v>0.93</v>
          </cell>
        </row>
        <row r="975">
          <cell r="A975" t="str">
            <v>244903</v>
          </cell>
          <cell r="B975" t="str">
            <v>VERNON ISD</v>
          </cell>
          <cell r="C975">
            <v>883757678</v>
          </cell>
          <cell r="D975">
            <v>883757678</v>
          </cell>
          <cell r="E975">
            <v>0</v>
          </cell>
          <cell r="F975">
            <v>0</v>
          </cell>
          <cell r="G975">
            <v>0</v>
          </cell>
          <cell r="H975">
            <v>0.93</v>
          </cell>
        </row>
        <row r="976">
          <cell r="A976" t="str">
            <v>244905</v>
          </cell>
          <cell r="B976" t="str">
            <v>NORTHSIDE ISD</v>
          </cell>
          <cell r="C976">
            <v>44351566</v>
          </cell>
          <cell r="D976">
            <v>44351566</v>
          </cell>
          <cell r="E976">
            <v>0</v>
          </cell>
          <cell r="F976">
            <v>0</v>
          </cell>
          <cell r="G976">
            <v>0</v>
          </cell>
          <cell r="H976">
            <v>0.93</v>
          </cell>
        </row>
        <row r="977">
          <cell r="A977" t="str">
            <v>245901</v>
          </cell>
          <cell r="B977" t="str">
            <v>LASARA ISD</v>
          </cell>
          <cell r="C977">
            <v>43373669</v>
          </cell>
          <cell r="D977">
            <v>43373669</v>
          </cell>
          <cell r="E977">
            <v>0</v>
          </cell>
          <cell r="F977">
            <v>0</v>
          </cell>
          <cell r="G977">
            <v>0</v>
          </cell>
          <cell r="H977">
            <v>0.93</v>
          </cell>
        </row>
        <row r="978">
          <cell r="A978" t="str">
            <v>245902</v>
          </cell>
          <cell r="B978" t="str">
            <v>LYFORD CISD</v>
          </cell>
          <cell r="C978">
            <v>322499552</v>
          </cell>
          <cell r="D978">
            <v>322499552</v>
          </cell>
          <cell r="E978">
            <v>0</v>
          </cell>
          <cell r="F978">
            <v>0</v>
          </cell>
          <cell r="G978">
            <v>0</v>
          </cell>
          <cell r="H978">
            <v>0.93</v>
          </cell>
        </row>
        <row r="979">
          <cell r="A979" t="str">
            <v>245903</v>
          </cell>
          <cell r="B979" t="str">
            <v>RAYMONDVILLE ISD</v>
          </cell>
          <cell r="C979">
            <v>338773147</v>
          </cell>
          <cell r="D979">
            <v>338773147</v>
          </cell>
          <cell r="E979">
            <v>0</v>
          </cell>
          <cell r="F979">
            <v>0</v>
          </cell>
          <cell r="G979">
            <v>0</v>
          </cell>
          <cell r="H979">
            <v>0.93</v>
          </cell>
        </row>
        <row r="980">
          <cell r="A980" t="str">
            <v>245904</v>
          </cell>
          <cell r="B980" t="str">
            <v>SAN PERLITA ISD</v>
          </cell>
          <cell r="C980">
            <v>116019451</v>
          </cell>
          <cell r="D980">
            <v>116019451</v>
          </cell>
          <cell r="E980">
            <v>0</v>
          </cell>
          <cell r="F980">
            <v>0</v>
          </cell>
          <cell r="G980">
            <v>0</v>
          </cell>
          <cell r="H980">
            <v>0.93</v>
          </cell>
        </row>
        <row r="981">
          <cell r="A981" t="str">
            <v>246902</v>
          </cell>
          <cell r="B981" t="str">
            <v>FLORENCE ISD</v>
          </cell>
          <cell r="C981">
            <v>441865481</v>
          </cell>
          <cell r="D981">
            <v>441865481</v>
          </cell>
          <cell r="E981">
            <v>0</v>
          </cell>
          <cell r="F981">
            <v>0</v>
          </cell>
          <cell r="G981">
            <v>0</v>
          </cell>
          <cell r="H981">
            <v>0.93</v>
          </cell>
        </row>
        <row r="982">
          <cell r="A982" t="str">
            <v>246904</v>
          </cell>
          <cell r="B982" t="str">
            <v>GEORGETOWN ISD</v>
          </cell>
          <cell r="C982">
            <v>10812185369</v>
          </cell>
          <cell r="D982">
            <v>10812185369</v>
          </cell>
          <cell r="E982">
            <v>0</v>
          </cell>
          <cell r="F982">
            <v>0</v>
          </cell>
          <cell r="G982">
            <v>0</v>
          </cell>
          <cell r="H982">
            <v>0.93</v>
          </cell>
        </row>
        <row r="983">
          <cell r="A983" t="str">
            <v>246905</v>
          </cell>
          <cell r="B983" t="str">
            <v>GRANGER ISD</v>
          </cell>
          <cell r="C983">
            <v>169643768</v>
          </cell>
          <cell r="D983">
            <v>169643768</v>
          </cell>
          <cell r="E983">
            <v>0</v>
          </cell>
          <cell r="F983">
            <v>0</v>
          </cell>
          <cell r="G983">
            <v>0</v>
          </cell>
          <cell r="H983">
            <v>0.93</v>
          </cell>
        </row>
        <row r="984">
          <cell r="A984" t="str">
            <v>246906</v>
          </cell>
          <cell r="B984" t="str">
            <v>HUTTO ISD</v>
          </cell>
          <cell r="C984">
            <v>3662572439</v>
          </cell>
          <cell r="D984">
            <v>3662572439</v>
          </cell>
          <cell r="E984">
            <v>0</v>
          </cell>
          <cell r="F984">
            <v>0</v>
          </cell>
          <cell r="G984">
            <v>0</v>
          </cell>
          <cell r="H984">
            <v>0.93</v>
          </cell>
        </row>
        <row r="985">
          <cell r="A985" t="str">
            <v>246907</v>
          </cell>
          <cell r="B985" t="str">
            <v>JARRELL ISD</v>
          </cell>
          <cell r="C985">
            <v>1474364517</v>
          </cell>
          <cell r="D985">
            <v>1474364517</v>
          </cell>
          <cell r="E985">
            <v>0</v>
          </cell>
          <cell r="F985">
            <v>0</v>
          </cell>
          <cell r="G985">
            <v>0</v>
          </cell>
          <cell r="H985">
            <v>0.93</v>
          </cell>
        </row>
        <row r="986">
          <cell r="A986" t="str">
            <v>246908</v>
          </cell>
          <cell r="B986" t="str">
            <v>LIBERTY HILL ISD</v>
          </cell>
          <cell r="C986">
            <v>2901857833</v>
          </cell>
          <cell r="D986">
            <v>2901857833</v>
          </cell>
          <cell r="E986">
            <v>0</v>
          </cell>
          <cell r="F986">
            <v>0</v>
          </cell>
          <cell r="G986">
            <v>0</v>
          </cell>
          <cell r="H986">
            <v>0.93</v>
          </cell>
        </row>
        <row r="987">
          <cell r="A987" t="str">
            <v>246909</v>
          </cell>
          <cell r="B987" t="str">
            <v>ROUND ROCK ISD</v>
          </cell>
          <cell r="C987">
            <v>38141834899</v>
          </cell>
          <cell r="D987">
            <v>38141834899</v>
          </cell>
          <cell r="E987">
            <v>0</v>
          </cell>
          <cell r="F987">
            <v>0</v>
          </cell>
          <cell r="G987">
            <v>0</v>
          </cell>
          <cell r="H987">
            <v>0.93</v>
          </cell>
        </row>
        <row r="988">
          <cell r="A988" t="str">
            <v>246911</v>
          </cell>
          <cell r="B988" t="str">
            <v>TAYLOR ISD</v>
          </cell>
          <cell r="C988">
            <v>1220964029</v>
          </cell>
          <cell r="D988">
            <v>1220964029</v>
          </cell>
          <cell r="E988">
            <v>0</v>
          </cell>
          <cell r="F988">
            <v>0</v>
          </cell>
          <cell r="G988">
            <v>0</v>
          </cell>
          <cell r="H988">
            <v>0.93</v>
          </cell>
        </row>
        <row r="989">
          <cell r="A989" t="str">
            <v>246912</v>
          </cell>
          <cell r="B989" t="str">
            <v>THRALL ISD</v>
          </cell>
          <cell r="C989">
            <v>265547676</v>
          </cell>
          <cell r="D989">
            <v>265547676</v>
          </cell>
          <cell r="E989">
            <v>0</v>
          </cell>
          <cell r="F989">
            <v>0</v>
          </cell>
          <cell r="G989">
            <v>0</v>
          </cell>
          <cell r="H989">
            <v>0.93</v>
          </cell>
        </row>
        <row r="990">
          <cell r="A990" t="str">
            <v>246913</v>
          </cell>
          <cell r="B990" t="str">
            <v>LEANDER ISD</v>
          </cell>
          <cell r="C990">
            <v>26944487874</v>
          </cell>
          <cell r="D990">
            <v>26944487874</v>
          </cell>
          <cell r="E990">
            <v>0</v>
          </cell>
          <cell r="F990">
            <v>0</v>
          </cell>
          <cell r="G990">
            <v>0</v>
          </cell>
          <cell r="H990">
            <v>0.93</v>
          </cell>
        </row>
        <row r="991">
          <cell r="A991" t="str">
            <v>246914</v>
          </cell>
          <cell r="B991" t="str">
            <v>COUPLAND ISD</v>
          </cell>
          <cell r="C991">
            <v>97443097</v>
          </cell>
          <cell r="D991">
            <v>97443097</v>
          </cell>
          <cell r="E991">
            <v>0</v>
          </cell>
          <cell r="F991">
            <v>0</v>
          </cell>
          <cell r="G991">
            <v>0</v>
          </cell>
          <cell r="H991">
            <v>0.93</v>
          </cell>
        </row>
        <row r="992">
          <cell r="A992" t="str">
            <v>247901</v>
          </cell>
          <cell r="B992" t="str">
            <v>FLORESVILLE ISD</v>
          </cell>
          <cell r="C992">
            <v>1597676064</v>
          </cell>
          <cell r="D992">
            <v>1597676064</v>
          </cell>
          <cell r="E992">
            <v>0</v>
          </cell>
          <cell r="F992">
            <v>0</v>
          </cell>
          <cell r="G992">
            <v>0</v>
          </cell>
          <cell r="H992">
            <v>0.93</v>
          </cell>
        </row>
        <row r="993">
          <cell r="A993" t="str">
            <v>247903</v>
          </cell>
          <cell r="B993" t="str">
            <v>LA VERNIA ISD</v>
          </cell>
          <cell r="C993">
            <v>1210867831</v>
          </cell>
          <cell r="D993">
            <v>1210867831</v>
          </cell>
          <cell r="E993">
            <v>0</v>
          </cell>
          <cell r="F993">
            <v>0</v>
          </cell>
          <cell r="G993">
            <v>0</v>
          </cell>
          <cell r="H993">
            <v>0.93</v>
          </cell>
        </row>
        <row r="994">
          <cell r="A994" t="str">
            <v>247904</v>
          </cell>
          <cell r="B994" t="str">
            <v>POTH ISD</v>
          </cell>
          <cell r="C994">
            <v>333532479</v>
          </cell>
          <cell r="D994">
            <v>333532479</v>
          </cell>
          <cell r="E994">
            <v>0</v>
          </cell>
          <cell r="F994">
            <v>0</v>
          </cell>
          <cell r="G994">
            <v>0</v>
          </cell>
          <cell r="H994">
            <v>0.93</v>
          </cell>
        </row>
        <row r="995">
          <cell r="A995" t="str">
            <v>247906</v>
          </cell>
          <cell r="B995" t="str">
            <v>STOCKDALE ISD</v>
          </cell>
          <cell r="C995">
            <v>262517591</v>
          </cell>
          <cell r="D995">
            <v>262517591</v>
          </cell>
          <cell r="E995">
            <v>0</v>
          </cell>
          <cell r="F995">
            <v>0</v>
          </cell>
          <cell r="G995">
            <v>0</v>
          </cell>
          <cell r="H995">
            <v>0.93</v>
          </cell>
        </row>
        <row r="996">
          <cell r="A996" t="str">
            <v>248901</v>
          </cell>
          <cell r="B996" t="str">
            <v>KERMIT ISD</v>
          </cell>
          <cell r="C996">
            <v>1232001859</v>
          </cell>
          <cell r="D996">
            <v>1222120373</v>
          </cell>
          <cell r="E996">
            <v>19762972</v>
          </cell>
          <cell r="F996">
            <v>0</v>
          </cell>
          <cell r="G996">
            <v>0</v>
          </cell>
          <cell r="H996">
            <v>0.93</v>
          </cell>
        </row>
        <row r="997">
          <cell r="A997" t="str">
            <v>248902</v>
          </cell>
          <cell r="B997" t="str">
            <v>WINK-LOVING ISD</v>
          </cell>
          <cell r="C997">
            <v>9387054930</v>
          </cell>
          <cell r="D997">
            <v>9385963913</v>
          </cell>
          <cell r="E997">
            <v>2182034</v>
          </cell>
          <cell r="F997">
            <v>0</v>
          </cell>
          <cell r="G997">
            <v>0</v>
          </cell>
          <cell r="H997">
            <v>0.93</v>
          </cell>
        </row>
        <row r="998">
          <cell r="A998" t="str">
            <v>249901</v>
          </cell>
          <cell r="B998" t="str">
            <v>ALVORD ISD</v>
          </cell>
          <cell r="C998">
            <v>423155360</v>
          </cell>
          <cell r="D998">
            <v>423155360</v>
          </cell>
          <cell r="E998">
            <v>0</v>
          </cell>
          <cell r="F998">
            <v>0</v>
          </cell>
          <cell r="G998">
            <v>0</v>
          </cell>
          <cell r="H998">
            <v>0.93</v>
          </cell>
        </row>
        <row r="999">
          <cell r="A999" t="str">
            <v>249902</v>
          </cell>
          <cell r="B999" t="str">
            <v>BOYD ISD</v>
          </cell>
          <cell r="C999">
            <v>754448885</v>
          </cell>
          <cell r="D999">
            <v>754448885</v>
          </cell>
          <cell r="E999">
            <v>0</v>
          </cell>
          <cell r="F999">
            <v>0</v>
          </cell>
          <cell r="G999">
            <v>0</v>
          </cell>
          <cell r="H999">
            <v>0.93</v>
          </cell>
        </row>
        <row r="1000">
          <cell r="A1000" t="str">
            <v>249903</v>
          </cell>
          <cell r="B1000" t="str">
            <v>BRIDGEPORT ISD</v>
          </cell>
          <cell r="C1000">
            <v>1417283052</v>
          </cell>
          <cell r="D1000">
            <v>1411035492</v>
          </cell>
          <cell r="E1000">
            <v>12495120</v>
          </cell>
          <cell r="F1000">
            <v>0</v>
          </cell>
          <cell r="G1000">
            <v>0</v>
          </cell>
          <cell r="H1000">
            <v>0.93</v>
          </cell>
        </row>
        <row r="1001">
          <cell r="A1001" t="str">
            <v>249904</v>
          </cell>
          <cell r="B1001" t="str">
            <v>CHICO ISD</v>
          </cell>
          <cell r="C1001">
            <v>672785999</v>
          </cell>
          <cell r="D1001">
            <v>672785999</v>
          </cell>
          <cell r="E1001">
            <v>0</v>
          </cell>
          <cell r="F1001">
            <v>0</v>
          </cell>
          <cell r="G1001">
            <v>0</v>
          </cell>
          <cell r="H1001">
            <v>0.93</v>
          </cell>
        </row>
        <row r="1002">
          <cell r="A1002" t="str">
            <v>249905</v>
          </cell>
          <cell r="B1002" t="str">
            <v>DECATUR ISD</v>
          </cell>
          <cell r="C1002">
            <v>2494148814</v>
          </cell>
          <cell r="D1002">
            <v>2494148814</v>
          </cell>
          <cell r="E1002">
            <v>0</v>
          </cell>
          <cell r="F1002">
            <v>0</v>
          </cell>
          <cell r="G1002">
            <v>0</v>
          </cell>
          <cell r="H1002">
            <v>0.93</v>
          </cell>
        </row>
        <row r="1003">
          <cell r="A1003" t="str">
            <v>249906</v>
          </cell>
          <cell r="B1003" t="str">
            <v>PARADISE ISD</v>
          </cell>
          <cell r="C1003">
            <v>517586732</v>
          </cell>
          <cell r="D1003">
            <v>517586732</v>
          </cell>
          <cell r="E1003">
            <v>0</v>
          </cell>
          <cell r="F1003">
            <v>0</v>
          </cell>
          <cell r="G1003">
            <v>0</v>
          </cell>
          <cell r="H1003">
            <v>0.93</v>
          </cell>
        </row>
        <row r="1004">
          <cell r="A1004" t="str">
            <v>249908</v>
          </cell>
          <cell r="B1004" t="str">
            <v>SLIDELL ISD</v>
          </cell>
          <cell r="C1004">
            <v>323872780</v>
          </cell>
          <cell r="D1004">
            <v>315792201</v>
          </cell>
          <cell r="E1004">
            <v>16161158</v>
          </cell>
          <cell r="F1004">
            <v>0</v>
          </cell>
          <cell r="G1004">
            <v>0</v>
          </cell>
          <cell r="H1004">
            <v>0.93</v>
          </cell>
        </row>
        <row r="1005">
          <cell r="A1005" t="str">
            <v>250902</v>
          </cell>
          <cell r="B1005" t="str">
            <v>HAWKINS ISD</v>
          </cell>
          <cell r="C1005">
            <v>713302437</v>
          </cell>
          <cell r="D1005">
            <v>713302437</v>
          </cell>
          <cell r="E1005">
            <v>0</v>
          </cell>
          <cell r="F1005">
            <v>0</v>
          </cell>
          <cell r="G1005">
            <v>0</v>
          </cell>
          <cell r="H1005">
            <v>0.93</v>
          </cell>
        </row>
        <row r="1006">
          <cell r="A1006" t="str">
            <v>250903</v>
          </cell>
          <cell r="B1006" t="str">
            <v>MINEOLA ISD</v>
          </cell>
          <cell r="C1006">
            <v>629964372</v>
          </cell>
          <cell r="D1006">
            <v>629964372</v>
          </cell>
          <cell r="E1006">
            <v>0</v>
          </cell>
          <cell r="F1006">
            <v>0</v>
          </cell>
          <cell r="G1006">
            <v>0</v>
          </cell>
          <cell r="H1006">
            <v>0.93</v>
          </cell>
        </row>
        <row r="1007">
          <cell r="A1007" t="str">
            <v>250904</v>
          </cell>
          <cell r="B1007" t="str">
            <v>QUITMAN ISD</v>
          </cell>
          <cell r="C1007">
            <v>511028471</v>
          </cell>
          <cell r="D1007">
            <v>511028471</v>
          </cell>
          <cell r="E1007">
            <v>0</v>
          </cell>
          <cell r="F1007">
            <v>0</v>
          </cell>
          <cell r="G1007">
            <v>0</v>
          </cell>
          <cell r="H1007">
            <v>0.93</v>
          </cell>
        </row>
        <row r="1008">
          <cell r="A1008" t="str">
            <v>250905</v>
          </cell>
          <cell r="B1008" t="str">
            <v>YANTIS ISD</v>
          </cell>
          <cell r="C1008">
            <v>344341462</v>
          </cell>
          <cell r="D1008">
            <v>344341462</v>
          </cell>
          <cell r="E1008">
            <v>0</v>
          </cell>
          <cell r="F1008">
            <v>0</v>
          </cell>
          <cell r="G1008">
            <v>0</v>
          </cell>
          <cell r="H1008">
            <v>0.93</v>
          </cell>
        </row>
        <row r="1009">
          <cell r="A1009" t="str">
            <v>250906</v>
          </cell>
          <cell r="B1009" t="str">
            <v>ALBA-GOLDEN ISD</v>
          </cell>
          <cell r="C1009">
            <v>286074348</v>
          </cell>
          <cell r="D1009">
            <v>286074348</v>
          </cell>
          <cell r="E1009">
            <v>0</v>
          </cell>
          <cell r="F1009">
            <v>0</v>
          </cell>
          <cell r="G1009">
            <v>0</v>
          </cell>
          <cell r="H1009">
            <v>0.93</v>
          </cell>
        </row>
        <row r="1010">
          <cell r="A1010" t="str">
            <v>250907</v>
          </cell>
          <cell r="B1010" t="str">
            <v>WINNSBORO ISD</v>
          </cell>
          <cell r="C1010">
            <v>504472532</v>
          </cell>
          <cell r="D1010">
            <v>504472532</v>
          </cell>
          <cell r="E1010">
            <v>0</v>
          </cell>
          <cell r="F1010">
            <v>0</v>
          </cell>
          <cell r="G1010">
            <v>0</v>
          </cell>
          <cell r="H1010">
            <v>0.93</v>
          </cell>
        </row>
        <row r="1011">
          <cell r="A1011" t="str">
            <v>251901</v>
          </cell>
          <cell r="B1011" t="str">
            <v>DENVER CITY ISD</v>
          </cell>
          <cell r="C1011">
            <v>1506980942</v>
          </cell>
          <cell r="D1011">
            <v>1501644340</v>
          </cell>
          <cell r="E1011">
            <v>10673204</v>
          </cell>
          <cell r="F1011">
            <v>0</v>
          </cell>
          <cell r="G1011">
            <v>0</v>
          </cell>
          <cell r="H1011">
            <v>0.93</v>
          </cell>
        </row>
        <row r="1012">
          <cell r="A1012" t="str">
            <v>251902</v>
          </cell>
          <cell r="B1012" t="str">
            <v>PLAINS ISD</v>
          </cell>
          <cell r="C1012">
            <v>1237872137</v>
          </cell>
          <cell r="D1012">
            <v>1233866476</v>
          </cell>
          <cell r="E1012">
            <v>8011322</v>
          </cell>
          <cell r="F1012">
            <v>0</v>
          </cell>
          <cell r="G1012">
            <v>0</v>
          </cell>
          <cell r="H1012">
            <v>0.93</v>
          </cell>
        </row>
        <row r="1013">
          <cell r="A1013" t="str">
            <v>252901</v>
          </cell>
          <cell r="B1013" t="str">
            <v>GRAHAM ISD</v>
          </cell>
          <cell r="C1013">
            <v>725162051</v>
          </cell>
          <cell r="D1013">
            <v>725162051</v>
          </cell>
          <cell r="E1013">
            <v>0</v>
          </cell>
          <cell r="F1013">
            <v>0</v>
          </cell>
          <cell r="G1013">
            <v>0</v>
          </cell>
          <cell r="H1013">
            <v>0.93</v>
          </cell>
        </row>
        <row r="1014">
          <cell r="A1014" t="str">
            <v>252902</v>
          </cell>
          <cell r="B1014" t="str">
            <v>NEWCASTLE ISD</v>
          </cell>
          <cell r="C1014">
            <v>91451199</v>
          </cell>
          <cell r="D1014">
            <v>91451199</v>
          </cell>
          <cell r="E1014">
            <v>0</v>
          </cell>
          <cell r="F1014">
            <v>0</v>
          </cell>
          <cell r="G1014">
            <v>0</v>
          </cell>
          <cell r="H1014">
            <v>0.93</v>
          </cell>
        </row>
        <row r="1015">
          <cell r="A1015" t="str">
            <v>252903</v>
          </cell>
          <cell r="B1015" t="str">
            <v>OLNEY ISD</v>
          </cell>
          <cell r="C1015">
            <v>250799399</v>
          </cell>
          <cell r="D1015">
            <v>250799399</v>
          </cell>
          <cell r="E1015">
            <v>0</v>
          </cell>
          <cell r="F1015">
            <v>0</v>
          </cell>
          <cell r="G1015">
            <v>0</v>
          </cell>
          <cell r="H1015">
            <v>0.93</v>
          </cell>
        </row>
        <row r="1016">
          <cell r="A1016" t="str">
            <v>253901</v>
          </cell>
          <cell r="B1016" t="str">
            <v>ZAPATA COUNTY ISD</v>
          </cell>
          <cell r="C1016">
            <v>1055462483</v>
          </cell>
          <cell r="D1016">
            <v>1030425612</v>
          </cell>
          <cell r="E1016">
            <v>50073742</v>
          </cell>
          <cell r="F1016">
            <v>0</v>
          </cell>
          <cell r="G1016">
            <v>0</v>
          </cell>
          <cell r="H1016">
            <v>0.93</v>
          </cell>
        </row>
        <row r="1017">
          <cell r="A1017" t="str">
            <v>254901</v>
          </cell>
          <cell r="B1017" t="str">
            <v>CRYSTAL CITY ISD</v>
          </cell>
          <cell r="C1017">
            <v>949455854</v>
          </cell>
          <cell r="D1017">
            <v>949455854</v>
          </cell>
          <cell r="E1017">
            <v>0</v>
          </cell>
          <cell r="F1017">
            <v>0</v>
          </cell>
          <cell r="G1017">
            <v>0</v>
          </cell>
          <cell r="H1017">
            <v>0.93</v>
          </cell>
        </row>
        <row r="1018">
          <cell r="A1018" t="str">
            <v>254902</v>
          </cell>
          <cell r="B1018" t="str">
            <v>LA PRYOR ISD</v>
          </cell>
          <cell r="C1018">
            <v>155684840</v>
          </cell>
          <cell r="D1018">
            <v>155684840</v>
          </cell>
          <cell r="E1018">
            <v>0</v>
          </cell>
          <cell r="F1018">
            <v>0</v>
          </cell>
          <cell r="G1018">
            <v>0</v>
          </cell>
          <cell r="H1018">
            <v>0.93</v>
          </cell>
        </row>
      </sheetData>
      <sheetData sheetId="3">
        <row r="1">
          <cell r="A1" t="str">
            <v>CDNO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zoomScale="83" zoomScaleNormal="85" workbookViewId="0">
      <selection activeCell="G10" sqref="G10"/>
    </sheetView>
  </sheetViews>
  <sheetFormatPr defaultRowHeight="15" x14ac:dyDescent="0.25"/>
  <cols>
    <col min="3" max="3" width="15.28515625" customWidth="1"/>
    <col min="4" max="4" width="4.140625" customWidth="1"/>
    <col min="5" max="5" width="55.140625" customWidth="1"/>
    <col min="6" max="6" width="4.140625" customWidth="1"/>
    <col min="7" max="7" width="43.7109375" customWidth="1"/>
    <col min="9" max="9" width="25.42578125" customWidth="1"/>
    <col min="12" max="12" width="16.85546875" bestFit="1" customWidth="1"/>
  </cols>
  <sheetData>
    <row r="1" spans="1:22" ht="17.25" thickTop="1" thickBot="1" x14ac:dyDescent="0.3">
      <c r="A1" s="29"/>
      <c r="B1" s="29"/>
      <c r="C1" s="30" t="s">
        <v>2074</v>
      </c>
      <c r="D1" s="29"/>
      <c r="E1" s="31" t="s">
        <v>403</v>
      </c>
      <c r="F1" s="29"/>
      <c r="G1" s="32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.75" thickTop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30" x14ac:dyDescent="0.25">
      <c r="A3" s="29"/>
      <c r="B3" s="29"/>
      <c r="C3" s="29"/>
      <c r="D3" s="29"/>
      <c r="E3" s="33" t="s">
        <v>2075</v>
      </c>
      <c r="F3" s="29"/>
      <c r="G3" s="34">
        <v>0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30" customHeight="1" x14ac:dyDescent="0.25">
      <c r="A5" s="29"/>
      <c r="B5" s="29"/>
      <c r="C5" s="29"/>
      <c r="D5" s="29"/>
      <c r="E5" s="33" t="s">
        <v>2076</v>
      </c>
      <c r="F5" s="29"/>
      <c r="G5" s="34">
        <f>VLOOKUP($E$1,'MCR data'!A1:H1018,3,FALSE)</f>
        <v>900974104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2.75" customHeight="1" x14ac:dyDescent="0.25">
      <c r="A6" s="29"/>
      <c r="B6" s="29"/>
      <c r="C6" s="29"/>
      <c r="D6" s="29"/>
      <c r="E6" s="35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30" x14ac:dyDescent="0.25">
      <c r="A7" s="29"/>
      <c r="B7" s="29"/>
      <c r="C7" s="29"/>
      <c r="D7" s="29"/>
      <c r="E7" s="4" t="s">
        <v>2077</v>
      </c>
      <c r="F7" s="29"/>
      <c r="G7" s="36">
        <v>890607680</v>
      </c>
      <c r="H7" s="29"/>
      <c r="I7" s="41" t="s">
        <v>2092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9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ht="30" x14ac:dyDescent="0.25">
      <c r="A9" s="29"/>
      <c r="B9" s="29"/>
      <c r="C9" s="29"/>
      <c r="D9" s="29"/>
      <c r="E9" s="4" t="s">
        <v>2078</v>
      </c>
      <c r="F9" s="29"/>
      <c r="G9" s="36">
        <v>799589709</v>
      </c>
      <c r="H9" s="29"/>
      <c r="I9" s="41" t="s">
        <v>2092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29"/>
      <c r="B11" s="29"/>
      <c r="C11" s="29"/>
      <c r="D11" s="29"/>
      <c r="E11" s="37" t="s">
        <v>2079</v>
      </c>
      <c r="F11" s="29"/>
      <c r="G11" s="38">
        <f>(G9/G7)-1</f>
        <v>-0.10219760400000144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32.25" customHeight="1" x14ac:dyDescent="0.25">
      <c r="A13" s="29"/>
      <c r="B13" s="29"/>
      <c r="C13" s="29"/>
      <c r="D13" s="29"/>
      <c r="E13" s="33" t="s">
        <v>2080</v>
      </c>
      <c r="F13" s="29"/>
      <c r="G13" s="38">
        <f>VLOOKUP($E$1,'MCR data'!A1:H1018,6,FALSE)</f>
        <v>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35.25" customHeight="1" x14ac:dyDescent="0.25">
      <c r="A15" s="29"/>
      <c r="B15" s="29"/>
      <c r="C15" s="29"/>
      <c r="D15" s="29"/>
      <c r="E15" s="33" t="s">
        <v>2081</v>
      </c>
      <c r="F15" s="29"/>
      <c r="G15" s="44">
        <f>VLOOKUP(E1,'MCR data'!$A$1:$G$1018,7,FALSE)</f>
        <v>0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x14ac:dyDescent="0.25">
      <c r="A17" s="29"/>
      <c r="B17" s="29"/>
      <c r="C17" s="29"/>
      <c r="D17" s="29"/>
      <c r="E17" s="37" t="s">
        <v>2082</v>
      </c>
      <c r="F17" s="29"/>
      <c r="G17" s="34">
        <f>G13+G15</f>
        <v>0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x14ac:dyDescent="0.25">
      <c r="A19" s="29"/>
      <c r="B19" s="29"/>
      <c r="C19" s="29"/>
      <c r="D19" s="29"/>
      <c r="E19" s="37" t="s">
        <v>2083</v>
      </c>
      <c r="F19" s="29"/>
      <c r="G19" s="38">
        <f>(G9/(G7+G17))-1</f>
        <v>-0.10219760400000144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30" x14ac:dyDescent="0.25">
      <c r="A21" s="29"/>
      <c r="B21" s="29"/>
      <c r="C21" s="29"/>
      <c r="D21" s="29"/>
      <c r="E21" s="33" t="s">
        <v>2084</v>
      </c>
      <c r="F21" s="29"/>
      <c r="G21" s="39">
        <v>0</v>
      </c>
      <c r="H21" s="29"/>
      <c r="I21" s="41" t="s">
        <v>2092</v>
      </c>
      <c r="J21" s="29"/>
      <c r="K21" s="29"/>
      <c r="L21" s="45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5">
      <c r="A23" s="29"/>
      <c r="B23" s="29"/>
      <c r="C23" s="29"/>
      <c r="D23" s="29"/>
      <c r="E23" s="33" t="s">
        <v>2085</v>
      </c>
      <c r="F23" s="29"/>
      <c r="G23" s="34">
        <f>G21-G3</f>
        <v>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30" x14ac:dyDescent="0.25">
      <c r="A25" s="29"/>
      <c r="B25" s="29"/>
      <c r="C25" s="29"/>
      <c r="D25" s="29"/>
      <c r="E25" s="33" t="s">
        <v>2086</v>
      </c>
      <c r="F25" s="29"/>
      <c r="G25" s="34">
        <f>((G5-G3)*(1+G11))+G21</f>
        <v>808896709.30515194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5">
      <c r="A27" s="29"/>
      <c r="B27" s="29"/>
      <c r="C27" s="29"/>
      <c r="D27" s="29"/>
      <c r="E27" s="33" t="s">
        <v>2087</v>
      </c>
      <c r="F27" s="29"/>
      <c r="G27" s="37">
        <f>VLOOKUP($E$1,'[1]MCR data'!A1:H1018,8,FALSE)</f>
        <v>0.93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30" x14ac:dyDescent="0.25">
      <c r="A29" s="29"/>
      <c r="B29" s="29"/>
      <c r="C29" s="29"/>
      <c r="D29" s="29"/>
      <c r="E29" s="33" t="s">
        <v>2088</v>
      </c>
      <c r="F29" s="29"/>
      <c r="G29" s="37">
        <f>ROUNDDOWN(MIN(0.9164,(($G$5+$G$17)*1.025*0.93)/G$25),4)</f>
        <v>0.91639999999999999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5">
      <c r="A31" s="29"/>
      <c r="B31" s="29"/>
      <c r="C31" s="29"/>
      <c r="D31" s="29"/>
      <c r="E31" s="37" t="s">
        <v>2089</v>
      </c>
      <c r="F31" s="29"/>
      <c r="G31" s="37">
        <f>ROUNDDOWN(0.93*(1.025/1.0401),4)</f>
        <v>0.91639999999999999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x14ac:dyDescent="0.25">
      <c r="A32" s="29"/>
      <c r="B32" s="29"/>
      <c r="C32" s="29"/>
      <c r="D32" s="29"/>
      <c r="E32" s="29"/>
      <c r="F32" s="29"/>
      <c r="G32" s="40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31.5" customHeight="1" x14ac:dyDescent="0.25">
      <c r="A33" s="29"/>
      <c r="B33" s="29"/>
      <c r="C33" s="29"/>
      <c r="D33" s="29"/>
      <c r="E33" s="33" t="s">
        <v>2090</v>
      </c>
      <c r="F33" s="29"/>
      <c r="G33" s="37">
        <f>ROUNDDOWN(G31*0.9,4)</f>
        <v>0.82469999999999999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9.25" customHeight="1" x14ac:dyDescent="0.25">
      <c r="A35" s="29"/>
      <c r="B35" s="29"/>
      <c r="C35" s="29"/>
      <c r="D35" s="29"/>
      <c r="E35" s="33" t="s">
        <v>2091</v>
      </c>
      <c r="F35" s="29"/>
      <c r="G35" s="37">
        <f>MAX(MIN(G31,G29),G33)</f>
        <v>0.91639999999999999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2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22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</row>
    <row r="51" spans="1:22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</row>
    <row r="52" spans="1:22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</row>
    <row r="53" spans="1:22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22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</row>
    <row r="56" spans="1:22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22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1:22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1:22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22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1:22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1:22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1:22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2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2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7" spans="1:22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</row>
    <row r="78" spans="1:22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1:22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</row>
    <row r="80" spans="1:22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5" sqref="D5"/>
    </sheetView>
  </sheetViews>
  <sheetFormatPr defaultRowHeight="15" x14ac:dyDescent="0.25"/>
  <cols>
    <col min="1" max="1" width="147.7109375" customWidth="1"/>
    <col min="2" max="2" width="12" bestFit="1" customWidth="1"/>
  </cols>
  <sheetData>
    <row r="1" spans="1:6" ht="30" x14ac:dyDescent="0.25">
      <c r="A1" s="4" t="s">
        <v>2026</v>
      </c>
    </row>
    <row r="2" spans="1:6" ht="15.75" thickBot="1" x14ac:dyDescent="0.3">
      <c r="A2" s="9"/>
      <c r="B2" s="3" t="s">
        <v>2094</v>
      </c>
      <c r="F2" s="8"/>
    </row>
    <row r="3" spans="1:6" ht="15.75" thickTop="1" x14ac:dyDescent="0.25">
      <c r="A3" s="1" t="e">
        <f>VLOOKUP(A2,data,2,FALSE)</f>
        <v>#N/A</v>
      </c>
    </row>
    <row r="4" spans="1:6" x14ac:dyDescent="0.25">
      <c r="A4" t="s">
        <v>2047</v>
      </c>
      <c r="B4" s="19" t="e">
        <f>VLOOKUP($A$2,data,7,FALSE)</f>
        <v>#N/A</v>
      </c>
    </row>
    <row r="5" spans="1:6" x14ac:dyDescent="0.25">
      <c r="A5" t="s">
        <v>2060</v>
      </c>
      <c r="B5" s="23"/>
    </row>
    <row r="6" spans="1:6" x14ac:dyDescent="0.25">
      <c r="A6" t="s">
        <v>2093</v>
      </c>
      <c r="B6" s="19" t="e">
        <f>B4-B5</f>
        <v>#N/A</v>
      </c>
    </row>
    <row r="7" spans="1:6" x14ac:dyDescent="0.25">
      <c r="A7" s="4" t="s">
        <v>2044</v>
      </c>
      <c r="B7" s="5">
        <v>4.0099999999999997E-2</v>
      </c>
    </row>
    <row r="8" spans="1:6" x14ac:dyDescent="0.25">
      <c r="A8" s="4" t="s">
        <v>2043</v>
      </c>
      <c r="B8" s="20">
        <f>ROUNDDOWN(1.025/(1+B7)*0.93,4)</f>
        <v>0.91639999999999999</v>
      </c>
    </row>
    <row r="9" spans="1:6" ht="17.25" x14ac:dyDescent="0.25">
      <c r="A9" t="s">
        <v>2039</v>
      </c>
      <c r="B9" s="7">
        <v>0.03</v>
      </c>
    </row>
    <row r="10" spans="1:6" x14ac:dyDescent="0.25">
      <c r="A10" t="s">
        <v>2027</v>
      </c>
      <c r="B10" s="6">
        <f>MAX(B7,B9)</f>
        <v>4.0099999999999997E-2</v>
      </c>
    </row>
    <row r="11" spans="1:6" x14ac:dyDescent="0.25">
      <c r="A11" s="12" t="s">
        <v>2046</v>
      </c>
      <c r="B11" s="21">
        <f>ROUNDDOWN(MAX(0.93*(1.025/(1+B10)),B8*0.9),4)</f>
        <v>0.91639999999999999</v>
      </c>
    </row>
    <row r="12" spans="1:6" x14ac:dyDescent="0.25">
      <c r="A12" t="s">
        <v>2040</v>
      </c>
      <c r="B12" s="19" t="e">
        <f>MAX(0,VLOOKUP($A$2,data!A$1:N$1018,13,FALSE)-B5)</f>
        <v>#N/A</v>
      </c>
    </row>
    <row r="13" spans="1:6" x14ac:dyDescent="0.25">
      <c r="A13" t="s">
        <v>2041</v>
      </c>
      <c r="B13" s="19" t="e">
        <f>MAX(0,VLOOKUP($A$2,data!A$1:N$1018,14,FALSE)-B5)</f>
        <v>#N/A</v>
      </c>
    </row>
    <row r="14" spans="1:6" x14ac:dyDescent="0.25">
      <c r="A14" s="4" t="s">
        <v>2042</v>
      </c>
      <c r="B14" s="19" t="e">
        <f>MAX(0,VLOOKUP($A$2,data!A$1:J$1018,10,FALSE)-B5)</f>
        <v>#N/A</v>
      </c>
    </row>
    <row r="15" spans="1:6" ht="15.75" thickBot="1" x14ac:dyDescent="0.3">
      <c r="A15" s="11" t="s">
        <v>2058</v>
      </c>
      <c r="B15" s="22" t="e">
        <f>MIN(SUM(B11:B14),B4)</f>
        <v>#N/A</v>
      </c>
    </row>
    <row r="16" spans="1:6" ht="15.75" thickTop="1" x14ac:dyDescent="0.25"/>
    <row r="17" spans="1:2" ht="18.75" x14ac:dyDescent="0.3">
      <c r="A17" s="10" t="s">
        <v>2028</v>
      </c>
    </row>
    <row r="18" spans="1:2" x14ac:dyDescent="0.25">
      <c r="A18" t="s">
        <v>2059</v>
      </c>
      <c r="B18" s="21">
        <f>MIN(B11,B8)</f>
        <v>0.91639999999999999</v>
      </c>
    </row>
    <row r="19" spans="1:2" x14ac:dyDescent="0.25">
      <c r="A19" t="s">
        <v>2029</v>
      </c>
      <c r="B19" s="19" t="e">
        <f>SUM(B12:B13,B14)</f>
        <v>#N/A</v>
      </c>
    </row>
    <row r="20" spans="1:2" x14ac:dyDescent="0.25">
      <c r="A20" t="s">
        <v>2045</v>
      </c>
      <c r="B20" s="19" t="e">
        <f>MAX(0,0.05-B19)</f>
        <v>#N/A</v>
      </c>
    </row>
    <row r="21" spans="1:2" x14ac:dyDescent="0.25">
      <c r="A21" t="s">
        <v>2031</v>
      </c>
      <c r="B21" s="19" t="e">
        <f>MAX(0,0.04-B19)</f>
        <v>#N/A</v>
      </c>
    </row>
    <row r="22" spans="1:2" x14ac:dyDescent="0.25">
      <c r="A22" s="2" t="s">
        <v>2030</v>
      </c>
      <c r="B22" s="21" t="e">
        <f>SUM(B18:B20)</f>
        <v>#N/A</v>
      </c>
    </row>
    <row r="23" spans="1:2" x14ac:dyDescent="0.25">
      <c r="A23" s="2" t="s">
        <v>2032</v>
      </c>
      <c r="B23" s="21" t="e">
        <f>B18+MAX(B19,B21)</f>
        <v>#N/A</v>
      </c>
    </row>
    <row r="25" spans="1:2" ht="17.25" x14ac:dyDescent="0.25">
      <c r="A25" s="18" t="s">
        <v>2057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9"/>
  <sheetViews>
    <sheetView workbookViewId="0">
      <pane xSplit="1" ySplit="1" topLeftCell="B769" activePane="bottomRight" state="frozen"/>
      <selection pane="topRight" activeCell="B1" sqref="B1"/>
      <selection pane="bottomLeft" activeCell="A2" sqref="A2"/>
      <selection pane="bottomRight" activeCell="N781" sqref="N781"/>
    </sheetView>
  </sheetViews>
  <sheetFormatPr defaultRowHeight="15" x14ac:dyDescent="0.25"/>
  <cols>
    <col min="1" max="1" width="12" customWidth="1"/>
    <col min="2" max="2" width="26" customWidth="1"/>
    <col min="3" max="4" width="14.85546875" bestFit="1" customWidth="1"/>
    <col min="5" max="5" width="13.85546875" bestFit="1" customWidth="1"/>
    <col min="6" max="6" width="13" customWidth="1"/>
    <col min="7" max="7" width="13.28515625" bestFit="1" customWidth="1"/>
    <col min="8" max="8" width="17.42578125" bestFit="1" customWidth="1"/>
  </cols>
  <sheetData>
    <row r="1" spans="1:8" x14ac:dyDescent="0.25">
      <c r="A1" t="s">
        <v>2025</v>
      </c>
      <c r="B1" t="s">
        <v>2024</v>
      </c>
      <c r="C1" t="s">
        <v>2066</v>
      </c>
      <c r="D1" t="s">
        <v>2067</v>
      </c>
      <c r="E1" t="s">
        <v>2068</v>
      </c>
      <c r="F1" t="s">
        <v>2069</v>
      </c>
      <c r="G1" t="s">
        <v>2070</v>
      </c>
      <c r="H1" t="s">
        <v>2071</v>
      </c>
    </row>
    <row r="2" spans="1:8" x14ac:dyDescent="0.25">
      <c r="A2" t="s">
        <v>181</v>
      </c>
      <c r="B2" t="s">
        <v>180</v>
      </c>
      <c r="C2" s="26">
        <v>308512181</v>
      </c>
      <c r="D2" s="26">
        <v>301919630</v>
      </c>
      <c r="E2" s="26">
        <v>13185102</v>
      </c>
      <c r="F2" s="26">
        <f>_xlfn.IFNA(VLOOKUP(A2,'313 expiration'!A$1:D$9,4,FALSE),0)</f>
        <v>0</v>
      </c>
      <c r="G2" s="26">
        <f>_xlfn.IFNA(VLOOKUP(A2,'TIF expiration'!$A$1:$B$3,2,FALSE),0)</f>
        <v>0</v>
      </c>
      <c r="H2" s="27">
        <v>0.93</v>
      </c>
    </row>
    <row r="3" spans="1:8" x14ac:dyDescent="0.25">
      <c r="A3" t="s">
        <v>179</v>
      </c>
      <c r="B3" t="s">
        <v>178</v>
      </c>
      <c r="C3" s="26">
        <v>287836777</v>
      </c>
      <c r="D3" s="26">
        <v>287836777</v>
      </c>
      <c r="E3" s="26">
        <v>0</v>
      </c>
      <c r="F3" s="26">
        <f>_xlfn.IFNA(VLOOKUP(A3,'313 expiration'!A$1:D$9,4,FALSE),0)</f>
        <v>0</v>
      </c>
      <c r="G3" s="26">
        <f>_xlfn.IFNA(VLOOKUP(A3,'TIF expiration'!$A$1:$B$3,2,FALSE),0)</f>
        <v>0</v>
      </c>
      <c r="H3" s="27">
        <v>0.93</v>
      </c>
    </row>
    <row r="4" spans="1:8" x14ac:dyDescent="0.25">
      <c r="A4" t="s">
        <v>177</v>
      </c>
      <c r="B4" t="s">
        <v>176</v>
      </c>
      <c r="C4" s="26">
        <v>273980641</v>
      </c>
      <c r="D4" s="26">
        <v>258461356</v>
      </c>
      <c r="E4" s="26">
        <v>31038570</v>
      </c>
      <c r="F4" s="26">
        <f>_xlfn.IFNA(VLOOKUP(A4,'313 expiration'!A$1:D$9,4,FALSE),0)</f>
        <v>0</v>
      </c>
      <c r="G4" s="26">
        <f>_xlfn.IFNA(VLOOKUP(A4,'TIF expiration'!$A$1:$B$3,2,FALSE),0)</f>
        <v>0</v>
      </c>
      <c r="H4" s="27">
        <v>0.93</v>
      </c>
    </row>
    <row r="5" spans="1:8" x14ac:dyDescent="0.25">
      <c r="A5" t="s">
        <v>175</v>
      </c>
      <c r="B5" t="s">
        <v>174</v>
      </c>
      <c r="C5" s="26">
        <v>112181460</v>
      </c>
      <c r="D5" s="26">
        <v>107855400</v>
      </c>
      <c r="E5" s="26">
        <v>8652120</v>
      </c>
      <c r="F5" s="26">
        <f>_xlfn.IFNA(VLOOKUP(A5,'313 expiration'!A$1:D$9,4,FALSE),0)</f>
        <v>0</v>
      </c>
      <c r="G5" s="26">
        <f>_xlfn.IFNA(VLOOKUP(A5,'TIF expiration'!$A$1:$B$3,2,FALSE),0)</f>
        <v>0</v>
      </c>
      <c r="H5" s="27">
        <v>0.93</v>
      </c>
    </row>
    <row r="6" spans="1:8" x14ac:dyDescent="0.25">
      <c r="A6" t="s">
        <v>173</v>
      </c>
      <c r="B6" t="s">
        <v>172</v>
      </c>
      <c r="C6" s="26">
        <v>1137615601</v>
      </c>
      <c r="D6" s="26">
        <v>1137615601</v>
      </c>
      <c r="E6" s="26">
        <v>0</v>
      </c>
      <c r="F6" s="26">
        <f>_xlfn.IFNA(VLOOKUP(A6,'313 expiration'!A$1:D$9,4,FALSE),0)</f>
        <v>0</v>
      </c>
      <c r="G6" s="26">
        <f>_xlfn.IFNA(VLOOKUP(A6,'TIF expiration'!$A$1:$B$3,2,FALSE),0)</f>
        <v>0</v>
      </c>
      <c r="H6" s="27">
        <v>0.93</v>
      </c>
    </row>
    <row r="7" spans="1:8" x14ac:dyDescent="0.25">
      <c r="A7" t="s">
        <v>171</v>
      </c>
      <c r="B7" t="s">
        <v>170</v>
      </c>
      <c r="C7" s="26">
        <v>493281697</v>
      </c>
      <c r="D7" s="26">
        <v>493281697</v>
      </c>
      <c r="E7" s="26">
        <v>0</v>
      </c>
      <c r="F7" s="26">
        <f>_xlfn.IFNA(VLOOKUP(A7,'313 expiration'!A$1:D$9,4,FALSE),0)</f>
        <v>0</v>
      </c>
      <c r="G7" s="26">
        <f>_xlfn.IFNA(VLOOKUP(A7,'TIF expiration'!$A$1:$B$3,2,FALSE),0)</f>
        <v>0</v>
      </c>
      <c r="H7" s="27">
        <v>0.93</v>
      </c>
    </row>
    <row r="8" spans="1:8" x14ac:dyDescent="0.25">
      <c r="A8" t="s">
        <v>169</v>
      </c>
      <c r="B8" t="s">
        <v>168</v>
      </c>
      <c r="C8" s="26">
        <v>117438049</v>
      </c>
      <c r="D8" s="26">
        <v>117438049</v>
      </c>
      <c r="E8" s="26">
        <v>0</v>
      </c>
      <c r="F8" s="26">
        <f>_xlfn.IFNA(VLOOKUP(A8,'313 expiration'!A$1:D$9,4,FALSE),0)</f>
        <v>0</v>
      </c>
      <c r="G8" s="26">
        <f>_xlfn.IFNA(VLOOKUP(A8,'TIF expiration'!$A$1:$B$3,2,FALSE),0)</f>
        <v>0</v>
      </c>
      <c r="H8" s="27">
        <v>0.93</v>
      </c>
    </row>
    <row r="9" spans="1:8" x14ac:dyDescent="0.25">
      <c r="A9" t="s">
        <v>167</v>
      </c>
      <c r="B9" t="s">
        <v>166</v>
      </c>
      <c r="C9" s="26">
        <v>4858857333</v>
      </c>
      <c r="D9" s="26">
        <v>4798486979</v>
      </c>
      <c r="E9" s="26">
        <v>120740708</v>
      </c>
      <c r="F9" s="26">
        <f>_xlfn.IFNA(VLOOKUP(A9,'313 expiration'!A$1:D$9,4,FALSE),0)</f>
        <v>0</v>
      </c>
      <c r="G9" s="26">
        <f>_xlfn.IFNA(VLOOKUP(A9,'TIF expiration'!$A$1:$B$3,2,FALSE),0)</f>
        <v>0</v>
      </c>
      <c r="H9" s="27">
        <v>0.93</v>
      </c>
    </row>
    <row r="10" spans="1:8" x14ac:dyDescent="0.25">
      <c r="A10" t="s">
        <v>165</v>
      </c>
      <c r="B10" t="s">
        <v>164</v>
      </c>
      <c r="C10" s="26">
        <v>532791643</v>
      </c>
      <c r="D10" s="26">
        <v>532791643</v>
      </c>
      <c r="E10" s="26">
        <v>0</v>
      </c>
      <c r="F10" s="26">
        <f>_xlfn.IFNA(VLOOKUP(A10,'313 expiration'!A$1:D$9,4,FALSE),0)</f>
        <v>0</v>
      </c>
      <c r="G10" s="26">
        <f>_xlfn.IFNA(VLOOKUP(A10,'TIF expiration'!$A$1:$B$3,2,FALSE),0)</f>
        <v>0</v>
      </c>
      <c r="H10" s="27">
        <v>0.93</v>
      </c>
    </row>
    <row r="11" spans="1:8" x14ac:dyDescent="0.25">
      <c r="A11" t="s">
        <v>163</v>
      </c>
      <c r="B11" t="s">
        <v>162</v>
      </c>
      <c r="C11" s="26">
        <v>2507909612</v>
      </c>
      <c r="D11" s="26">
        <v>2507909612</v>
      </c>
      <c r="E11" s="26">
        <v>0</v>
      </c>
      <c r="F11" s="26">
        <f>_xlfn.IFNA(VLOOKUP(A11,'313 expiration'!A$1:D$9,4,FALSE),0)</f>
        <v>0</v>
      </c>
      <c r="G11" s="26">
        <f>_xlfn.IFNA(VLOOKUP(A11,'TIF expiration'!$A$1:$B$3,2,FALSE),0)</f>
        <v>0</v>
      </c>
      <c r="H11" s="27">
        <v>0.93</v>
      </c>
    </row>
    <row r="12" spans="1:8" x14ac:dyDescent="0.25">
      <c r="A12" t="s">
        <v>161</v>
      </c>
      <c r="B12" t="s">
        <v>160</v>
      </c>
      <c r="C12" s="26">
        <v>394155388</v>
      </c>
      <c r="D12" s="26">
        <v>374371568</v>
      </c>
      <c r="E12" s="26">
        <v>39567640</v>
      </c>
      <c r="F12" s="26">
        <f>_xlfn.IFNA(VLOOKUP(A12,'313 expiration'!A$1:D$9,4,FALSE),0)</f>
        <v>0</v>
      </c>
      <c r="G12" s="26">
        <f>_xlfn.IFNA(VLOOKUP(A12,'TIF expiration'!$A$1:$B$3,2,FALSE),0)</f>
        <v>0</v>
      </c>
      <c r="H12" s="27">
        <v>0.93</v>
      </c>
    </row>
    <row r="13" spans="1:8" x14ac:dyDescent="0.25">
      <c r="A13" t="s">
        <v>159</v>
      </c>
      <c r="B13" t="s">
        <v>158</v>
      </c>
      <c r="C13" s="26">
        <v>308536830</v>
      </c>
      <c r="D13" s="26">
        <v>294391034</v>
      </c>
      <c r="E13" s="26">
        <v>28291592</v>
      </c>
      <c r="F13" s="26">
        <f>_xlfn.IFNA(VLOOKUP(A13,'313 expiration'!A$1:D$9,4,FALSE),0)</f>
        <v>0</v>
      </c>
      <c r="G13" s="26">
        <f>_xlfn.IFNA(VLOOKUP(A13,'TIF expiration'!$A$1:$B$3,2,FALSE),0)</f>
        <v>0</v>
      </c>
      <c r="H13" s="27">
        <v>0.93</v>
      </c>
    </row>
    <row r="14" spans="1:8" x14ac:dyDescent="0.25">
      <c r="A14" t="s">
        <v>157</v>
      </c>
      <c r="B14" t="s">
        <v>156</v>
      </c>
      <c r="C14" s="26">
        <v>112572257</v>
      </c>
      <c r="D14" s="26">
        <v>106938090</v>
      </c>
      <c r="E14" s="26">
        <v>11268334</v>
      </c>
      <c r="F14" s="26">
        <f>_xlfn.IFNA(VLOOKUP(A14,'313 expiration'!A$1:D$9,4,FALSE),0)</f>
        <v>0</v>
      </c>
      <c r="G14" s="26">
        <f>_xlfn.IFNA(VLOOKUP(A14,'TIF expiration'!$A$1:$B$3,2,FALSE),0)</f>
        <v>0</v>
      </c>
      <c r="H14" s="27">
        <v>0.93</v>
      </c>
    </row>
    <row r="15" spans="1:8" x14ac:dyDescent="0.25">
      <c r="A15" t="s">
        <v>155</v>
      </c>
      <c r="B15" t="s">
        <v>154</v>
      </c>
      <c r="C15" s="26">
        <v>286997703</v>
      </c>
      <c r="D15" s="26">
        <v>286997703</v>
      </c>
      <c r="E15" s="26">
        <v>0</v>
      </c>
      <c r="F15" s="26">
        <f>_xlfn.IFNA(VLOOKUP(A15,'313 expiration'!A$1:D$9,4,FALSE),0)</f>
        <v>0</v>
      </c>
      <c r="G15" s="26">
        <f>_xlfn.IFNA(VLOOKUP(A15,'TIF expiration'!$A$1:$B$3,2,FALSE),0)</f>
        <v>0</v>
      </c>
      <c r="H15" s="27">
        <v>0.93</v>
      </c>
    </row>
    <row r="16" spans="1:8" x14ac:dyDescent="0.25">
      <c r="A16" t="s">
        <v>153</v>
      </c>
      <c r="B16" t="s">
        <v>152</v>
      </c>
      <c r="C16" s="26">
        <v>2991503851</v>
      </c>
      <c r="D16" s="26">
        <v>2991503851</v>
      </c>
      <c r="E16" s="26">
        <v>0</v>
      </c>
      <c r="F16" s="26">
        <f>_xlfn.IFNA(VLOOKUP(A16,'313 expiration'!A$1:D$9,4,FALSE),0)</f>
        <v>0</v>
      </c>
      <c r="G16" s="26">
        <f>_xlfn.IFNA(VLOOKUP(A16,'TIF expiration'!$A$1:$B$3,2,FALSE),0)</f>
        <v>0</v>
      </c>
      <c r="H16" s="27">
        <v>0.93</v>
      </c>
    </row>
    <row r="17" spans="1:8" x14ac:dyDescent="0.25">
      <c r="A17" t="s">
        <v>151</v>
      </c>
      <c r="B17" t="s">
        <v>150</v>
      </c>
      <c r="C17" s="26">
        <v>239977406</v>
      </c>
      <c r="D17" s="26">
        <v>239977406</v>
      </c>
      <c r="E17" s="26">
        <v>0</v>
      </c>
      <c r="F17" s="26">
        <f>_xlfn.IFNA(VLOOKUP(A17,'313 expiration'!A$1:D$9,4,FALSE),0)</f>
        <v>0</v>
      </c>
      <c r="G17" s="26">
        <f>_xlfn.IFNA(VLOOKUP(A17,'TIF expiration'!$A$1:$B$3,2,FALSE),0)</f>
        <v>0</v>
      </c>
      <c r="H17" s="27">
        <v>0.93</v>
      </c>
    </row>
    <row r="18" spans="1:8" x14ac:dyDescent="0.25">
      <c r="A18" t="s">
        <v>149</v>
      </c>
      <c r="B18" t="s">
        <v>148</v>
      </c>
      <c r="C18" s="26">
        <v>364035342</v>
      </c>
      <c r="D18" s="26">
        <v>364035342</v>
      </c>
      <c r="E18" s="26">
        <v>0</v>
      </c>
      <c r="F18" s="26">
        <f>_xlfn.IFNA(VLOOKUP(A18,'313 expiration'!A$1:D$9,4,FALSE),0)</f>
        <v>0</v>
      </c>
      <c r="G18" s="26">
        <f>_xlfn.IFNA(VLOOKUP(A18,'TIF expiration'!$A$1:$B$3,2,FALSE),0)</f>
        <v>0</v>
      </c>
      <c r="H18" s="27">
        <v>0.93</v>
      </c>
    </row>
    <row r="19" spans="1:8" x14ac:dyDescent="0.25">
      <c r="A19" t="s">
        <v>147</v>
      </c>
      <c r="B19" t="s">
        <v>146</v>
      </c>
      <c r="C19" s="26">
        <v>91662397</v>
      </c>
      <c r="D19" s="26">
        <v>91662397</v>
      </c>
      <c r="E19" s="26">
        <v>0</v>
      </c>
      <c r="F19" s="26">
        <f>_xlfn.IFNA(VLOOKUP(A19,'313 expiration'!A$1:D$9,4,FALSE),0)</f>
        <v>0</v>
      </c>
      <c r="G19" s="26">
        <f>_xlfn.IFNA(VLOOKUP(A19,'TIF expiration'!$A$1:$B$3,2,FALSE),0)</f>
        <v>0</v>
      </c>
      <c r="H19" s="27">
        <v>0.93</v>
      </c>
    </row>
    <row r="20" spans="1:8" x14ac:dyDescent="0.25">
      <c r="A20" t="s">
        <v>145</v>
      </c>
      <c r="B20" t="s">
        <v>144</v>
      </c>
      <c r="C20" s="26">
        <v>227911007</v>
      </c>
      <c r="D20" s="26">
        <v>227911007</v>
      </c>
      <c r="E20" s="26">
        <v>0</v>
      </c>
      <c r="F20" s="26">
        <f>_xlfn.IFNA(VLOOKUP(A20,'313 expiration'!A$1:D$9,4,FALSE),0)</f>
        <v>0</v>
      </c>
      <c r="G20" s="26">
        <f>_xlfn.IFNA(VLOOKUP(A20,'TIF expiration'!$A$1:$B$3,2,FALSE),0)</f>
        <v>0</v>
      </c>
      <c r="H20" s="27">
        <v>0.93</v>
      </c>
    </row>
    <row r="21" spans="1:8" x14ac:dyDescent="0.25">
      <c r="A21" t="s">
        <v>143</v>
      </c>
      <c r="B21" t="s">
        <v>142</v>
      </c>
      <c r="C21" s="26">
        <v>393503379</v>
      </c>
      <c r="D21" s="26">
        <v>393503379</v>
      </c>
      <c r="E21" s="26">
        <v>0</v>
      </c>
      <c r="F21" s="26">
        <f>_xlfn.IFNA(VLOOKUP(A21,'313 expiration'!A$1:D$9,4,FALSE),0)</f>
        <v>0</v>
      </c>
      <c r="G21" s="26">
        <f>_xlfn.IFNA(VLOOKUP(A21,'TIF expiration'!$A$1:$B$3,2,FALSE),0)</f>
        <v>0</v>
      </c>
      <c r="H21" s="27">
        <v>0.93</v>
      </c>
    </row>
    <row r="22" spans="1:8" x14ac:dyDescent="0.25">
      <c r="A22" t="s">
        <v>141</v>
      </c>
      <c r="B22" t="s">
        <v>140</v>
      </c>
      <c r="C22" s="26">
        <v>1124035412</v>
      </c>
      <c r="D22" s="26">
        <v>1124035412</v>
      </c>
      <c r="E22" s="26">
        <v>0</v>
      </c>
      <c r="F22" s="26">
        <f>_xlfn.IFNA(VLOOKUP(A22,'313 expiration'!A$1:D$9,4,FALSE),0)</f>
        <v>0</v>
      </c>
      <c r="G22" s="26">
        <f>_xlfn.IFNA(VLOOKUP(A22,'TIF expiration'!$A$1:$B$3,2,FALSE),0)</f>
        <v>0</v>
      </c>
      <c r="H22" s="27">
        <v>0.93</v>
      </c>
    </row>
    <row r="23" spans="1:8" x14ac:dyDescent="0.25">
      <c r="A23" t="s">
        <v>139</v>
      </c>
      <c r="B23" t="s">
        <v>138</v>
      </c>
      <c r="C23" s="26">
        <v>364841342</v>
      </c>
      <c r="D23" s="26">
        <v>364841342</v>
      </c>
      <c r="E23" s="26">
        <v>0</v>
      </c>
      <c r="F23" s="26">
        <f>_xlfn.IFNA(VLOOKUP(A23,'313 expiration'!A$1:D$9,4,FALSE),0)</f>
        <v>0</v>
      </c>
      <c r="G23" s="26">
        <f>_xlfn.IFNA(VLOOKUP(A23,'TIF expiration'!$A$1:$B$3,2,FALSE),0)</f>
        <v>0</v>
      </c>
      <c r="H23" s="27">
        <v>0.93</v>
      </c>
    </row>
    <row r="24" spans="1:8" x14ac:dyDescent="0.25">
      <c r="A24" t="s">
        <v>137</v>
      </c>
      <c r="B24" t="s">
        <v>136</v>
      </c>
      <c r="C24" s="26">
        <v>2233754919</v>
      </c>
      <c r="D24" s="26">
        <v>2233754919</v>
      </c>
      <c r="E24" s="26">
        <v>0</v>
      </c>
      <c r="F24" s="26">
        <f>_xlfn.IFNA(VLOOKUP(A24,'313 expiration'!A$1:D$9,4,FALSE),0)</f>
        <v>0</v>
      </c>
      <c r="G24" s="26">
        <f>_xlfn.IFNA(VLOOKUP(A24,'TIF expiration'!$A$1:$B$3,2,FALSE),0)</f>
        <v>0</v>
      </c>
      <c r="H24" s="27">
        <v>0.93</v>
      </c>
    </row>
    <row r="25" spans="1:8" x14ac:dyDescent="0.25">
      <c r="A25" t="s">
        <v>135</v>
      </c>
      <c r="B25" t="s">
        <v>134</v>
      </c>
      <c r="C25" s="26">
        <v>441489037</v>
      </c>
      <c r="D25" s="26">
        <v>441489037</v>
      </c>
      <c r="E25" s="26">
        <v>0</v>
      </c>
      <c r="F25" s="26">
        <f>_xlfn.IFNA(VLOOKUP(A25,'313 expiration'!A$1:D$9,4,FALSE),0)</f>
        <v>0</v>
      </c>
      <c r="G25" s="26">
        <f>_xlfn.IFNA(VLOOKUP(A25,'TIF expiration'!$A$1:$B$3,2,FALSE),0)</f>
        <v>0</v>
      </c>
      <c r="H25" s="27">
        <v>0.93</v>
      </c>
    </row>
    <row r="26" spans="1:8" x14ac:dyDescent="0.25">
      <c r="A26" t="s">
        <v>133</v>
      </c>
      <c r="B26" t="s">
        <v>132</v>
      </c>
      <c r="C26" s="26">
        <v>1396406761</v>
      </c>
      <c r="D26" s="26">
        <v>1396406761</v>
      </c>
      <c r="E26" s="26">
        <v>0</v>
      </c>
      <c r="F26" s="26">
        <f>_xlfn.IFNA(VLOOKUP(A26,'313 expiration'!A$1:D$9,4,FALSE),0)</f>
        <v>0</v>
      </c>
      <c r="G26" s="26">
        <f>_xlfn.IFNA(VLOOKUP(A26,'TIF expiration'!$A$1:$B$3,2,FALSE),0)</f>
        <v>0</v>
      </c>
      <c r="H26" s="27">
        <v>0.93</v>
      </c>
    </row>
    <row r="27" spans="1:8" x14ac:dyDescent="0.25">
      <c r="A27" t="s">
        <v>131</v>
      </c>
      <c r="B27" t="s">
        <v>130</v>
      </c>
      <c r="C27" s="26">
        <v>1533253624</v>
      </c>
      <c r="D27" s="26">
        <v>1466383651</v>
      </c>
      <c r="E27" s="26">
        <v>133739946</v>
      </c>
      <c r="F27" s="26">
        <f>_xlfn.IFNA(VLOOKUP(A27,'313 expiration'!A$1:D$9,4,FALSE),0)</f>
        <v>0</v>
      </c>
      <c r="G27" s="26">
        <f>_xlfn.IFNA(VLOOKUP(A27,'TIF expiration'!$A$1:$B$3,2,FALSE),0)</f>
        <v>0</v>
      </c>
      <c r="H27" s="27">
        <v>0.93</v>
      </c>
    </row>
    <row r="28" spans="1:8" x14ac:dyDescent="0.25">
      <c r="A28" t="s">
        <v>129</v>
      </c>
      <c r="B28" t="s">
        <v>128</v>
      </c>
      <c r="C28" s="26">
        <v>341684472</v>
      </c>
      <c r="D28" s="26">
        <v>337811841</v>
      </c>
      <c r="E28" s="26">
        <v>7745262</v>
      </c>
      <c r="F28" s="26">
        <f>_xlfn.IFNA(VLOOKUP(A28,'313 expiration'!A$1:D$9,4,FALSE),0)</f>
        <v>0</v>
      </c>
      <c r="G28" s="26">
        <f>_xlfn.IFNA(VLOOKUP(A28,'TIF expiration'!$A$1:$B$3,2,FALSE),0)</f>
        <v>0</v>
      </c>
      <c r="H28" s="27">
        <v>0.93</v>
      </c>
    </row>
    <row r="29" spans="1:8" x14ac:dyDescent="0.25">
      <c r="A29" t="s">
        <v>127</v>
      </c>
      <c r="B29" t="s">
        <v>126</v>
      </c>
      <c r="C29" s="26">
        <v>277878910</v>
      </c>
      <c r="D29" s="26">
        <v>277878910</v>
      </c>
      <c r="E29" s="26">
        <v>0</v>
      </c>
      <c r="F29" s="26">
        <f>_xlfn.IFNA(VLOOKUP(A29,'313 expiration'!A$1:D$9,4,FALSE),0)</f>
        <v>0</v>
      </c>
      <c r="G29" s="26">
        <f>_xlfn.IFNA(VLOOKUP(A29,'TIF expiration'!$A$1:$B$3,2,FALSE),0)</f>
        <v>0</v>
      </c>
      <c r="H29" s="27">
        <v>0.93</v>
      </c>
    </row>
    <row r="30" spans="1:8" x14ac:dyDescent="0.25">
      <c r="A30" t="s">
        <v>125</v>
      </c>
      <c r="B30" t="s">
        <v>124</v>
      </c>
      <c r="C30" s="26">
        <v>253261995</v>
      </c>
      <c r="D30" s="26">
        <v>253261995</v>
      </c>
      <c r="E30" s="26">
        <v>0</v>
      </c>
      <c r="F30" s="26">
        <f>_xlfn.IFNA(VLOOKUP(A30,'313 expiration'!A$1:D$9,4,FALSE),0)</f>
        <v>0</v>
      </c>
      <c r="G30" s="26">
        <f>_xlfn.IFNA(VLOOKUP(A30,'TIF expiration'!$A$1:$B$3,2,FALSE),0)</f>
        <v>0</v>
      </c>
      <c r="H30" s="27">
        <v>0.93</v>
      </c>
    </row>
    <row r="31" spans="1:8" x14ac:dyDescent="0.25">
      <c r="A31" t="s">
        <v>123</v>
      </c>
      <c r="B31" t="s">
        <v>122</v>
      </c>
      <c r="C31" s="26">
        <v>1628043143</v>
      </c>
      <c r="D31" s="26">
        <v>1628043143</v>
      </c>
      <c r="E31" s="26">
        <v>0</v>
      </c>
      <c r="F31" s="26">
        <f>_xlfn.IFNA(VLOOKUP(A31,'313 expiration'!A$1:D$9,4,FALSE),0)</f>
        <v>0</v>
      </c>
      <c r="G31" s="26">
        <f>_xlfn.IFNA(VLOOKUP(A31,'TIF expiration'!$A$1:$B$3,2,FALSE),0)</f>
        <v>0</v>
      </c>
      <c r="H31" s="27">
        <v>0.93</v>
      </c>
    </row>
    <row r="32" spans="1:8" x14ac:dyDescent="0.25">
      <c r="A32" t="s">
        <v>121</v>
      </c>
      <c r="B32" t="s">
        <v>120</v>
      </c>
      <c r="C32" s="26">
        <v>4338951909</v>
      </c>
      <c r="D32" s="26">
        <v>4338951909</v>
      </c>
      <c r="E32" s="26">
        <v>0</v>
      </c>
      <c r="F32" s="26">
        <f>_xlfn.IFNA(VLOOKUP(A32,'313 expiration'!A$1:D$9,4,FALSE),0)</f>
        <v>0</v>
      </c>
      <c r="G32" s="26">
        <f>_xlfn.IFNA(VLOOKUP(A32,'TIF expiration'!$A$1:$B$3,2,FALSE),0)</f>
        <v>0</v>
      </c>
      <c r="H32" s="27">
        <v>0.93</v>
      </c>
    </row>
    <row r="33" spans="1:8" x14ac:dyDescent="0.25">
      <c r="A33" t="s">
        <v>119</v>
      </c>
      <c r="B33" t="s">
        <v>118</v>
      </c>
      <c r="C33" s="26">
        <v>1455090084</v>
      </c>
      <c r="D33" s="26">
        <v>1455090084</v>
      </c>
      <c r="E33" s="26">
        <v>0</v>
      </c>
      <c r="F33" s="26">
        <f>_xlfn.IFNA(VLOOKUP(A33,'313 expiration'!A$1:D$9,4,FALSE),0)</f>
        <v>0</v>
      </c>
      <c r="G33" s="26">
        <f>_xlfn.IFNA(VLOOKUP(A33,'TIF expiration'!$A$1:$B$3,2,FALSE),0)</f>
        <v>0</v>
      </c>
      <c r="H33" s="27">
        <v>0.93</v>
      </c>
    </row>
    <row r="34" spans="1:8" x14ac:dyDescent="0.25">
      <c r="A34" t="s">
        <v>117</v>
      </c>
      <c r="B34" t="s">
        <v>116</v>
      </c>
      <c r="C34" s="26">
        <v>930629746</v>
      </c>
      <c r="D34" s="26">
        <v>930629746</v>
      </c>
      <c r="E34" s="26">
        <v>0</v>
      </c>
      <c r="F34" s="26">
        <f>_xlfn.IFNA(VLOOKUP(A34,'313 expiration'!A$1:D$9,4,FALSE),0)</f>
        <v>0</v>
      </c>
      <c r="G34" s="26">
        <f>_xlfn.IFNA(VLOOKUP(A34,'TIF expiration'!$A$1:$B$3,2,FALSE),0)</f>
        <v>0</v>
      </c>
      <c r="H34" s="27">
        <v>0.93</v>
      </c>
    </row>
    <row r="35" spans="1:8" x14ac:dyDescent="0.25">
      <c r="A35" t="s">
        <v>115</v>
      </c>
      <c r="B35" t="s">
        <v>114</v>
      </c>
      <c r="C35" s="26">
        <v>114106951</v>
      </c>
      <c r="D35" s="26">
        <v>114106951</v>
      </c>
      <c r="E35" s="26">
        <v>0</v>
      </c>
      <c r="F35" s="26">
        <f>_xlfn.IFNA(VLOOKUP(A35,'313 expiration'!A$1:D$9,4,FALSE),0)</f>
        <v>0</v>
      </c>
      <c r="G35" s="26">
        <f>_xlfn.IFNA(VLOOKUP(A35,'TIF expiration'!$A$1:$B$3,2,FALSE),0)</f>
        <v>0</v>
      </c>
      <c r="H35" s="27">
        <v>0.93</v>
      </c>
    </row>
    <row r="36" spans="1:8" x14ac:dyDescent="0.25">
      <c r="A36" t="s">
        <v>113</v>
      </c>
      <c r="B36" t="s">
        <v>112</v>
      </c>
      <c r="C36" s="26">
        <v>468377645</v>
      </c>
      <c r="D36" s="26">
        <v>468377645</v>
      </c>
      <c r="E36" s="26">
        <v>0</v>
      </c>
      <c r="F36" s="26">
        <f>_xlfn.IFNA(VLOOKUP(A36,'313 expiration'!A$1:D$9,4,FALSE),0)</f>
        <v>0</v>
      </c>
      <c r="G36" s="26">
        <f>_xlfn.IFNA(VLOOKUP(A36,'TIF expiration'!$A$1:$B$3,2,FALSE),0)</f>
        <v>0</v>
      </c>
      <c r="H36" s="27">
        <v>0.93</v>
      </c>
    </row>
    <row r="37" spans="1:8" x14ac:dyDescent="0.25">
      <c r="A37" t="s">
        <v>111</v>
      </c>
      <c r="B37" t="s">
        <v>110</v>
      </c>
      <c r="C37" s="26">
        <v>808122830</v>
      </c>
      <c r="D37" s="26">
        <v>808122830</v>
      </c>
      <c r="E37" s="26">
        <v>0</v>
      </c>
      <c r="F37" s="26">
        <f>_xlfn.IFNA(VLOOKUP(A37,'313 expiration'!A$1:D$9,4,FALSE),0)</f>
        <v>0</v>
      </c>
      <c r="G37" s="26">
        <f>_xlfn.IFNA(VLOOKUP(A37,'TIF expiration'!$A$1:$B$3,2,FALSE),0)</f>
        <v>0</v>
      </c>
      <c r="H37" s="27">
        <v>0.93</v>
      </c>
    </row>
    <row r="38" spans="1:8" x14ac:dyDescent="0.25">
      <c r="A38" t="s">
        <v>109</v>
      </c>
      <c r="B38" t="s">
        <v>108</v>
      </c>
      <c r="C38" s="26">
        <v>374692546</v>
      </c>
      <c r="D38" s="26">
        <v>374692546</v>
      </c>
      <c r="E38" s="26">
        <v>0</v>
      </c>
      <c r="F38" s="26">
        <f>_xlfn.IFNA(VLOOKUP(A38,'313 expiration'!A$1:D$9,4,FALSE),0)</f>
        <v>0</v>
      </c>
      <c r="G38" s="26">
        <f>_xlfn.IFNA(VLOOKUP(A38,'TIF expiration'!$A$1:$B$3,2,FALSE),0)</f>
        <v>0</v>
      </c>
      <c r="H38" s="27">
        <v>0.93</v>
      </c>
    </row>
    <row r="39" spans="1:8" x14ac:dyDescent="0.25">
      <c r="A39" t="s">
        <v>107</v>
      </c>
      <c r="B39" t="s">
        <v>106</v>
      </c>
      <c r="C39" s="26">
        <v>569362292</v>
      </c>
      <c r="D39" s="26">
        <v>569362292</v>
      </c>
      <c r="E39" s="26">
        <v>0</v>
      </c>
      <c r="F39" s="26">
        <f>_xlfn.IFNA(VLOOKUP(A39,'313 expiration'!A$1:D$9,4,FALSE),0)</f>
        <v>0</v>
      </c>
      <c r="G39" s="26">
        <f>_xlfn.IFNA(VLOOKUP(A39,'TIF expiration'!$A$1:$B$3,2,FALSE),0)</f>
        <v>0</v>
      </c>
      <c r="H39" s="27">
        <v>0.93</v>
      </c>
    </row>
    <row r="40" spans="1:8" x14ac:dyDescent="0.25">
      <c r="A40" t="s">
        <v>105</v>
      </c>
      <c r="B40" t="s">
        <v>104</v>
      </c>
      <c r="C40" s="26">
        <v>173455210</v>
      </c>
      <c r="D40" s="26">
        <v>173455210</v>
      </c>
      <c r="E40" s="26">
        <v>0</v>
      </c>
      <c r="F40" s="26">
        <f>_xlfn.IFNA(VLOOKUP(A40,'313 expiration'!A$1:D$9,4,FALSE),0)</f>
        <v>0</v>
      </c>
      <c r="G40" s="26">
        <f>_xlfn.IFNA(VLOOKUP(A40,'TIF expiration'!$A$1:$B$3,2,FALSE),0)</f>
        <v>0</v>
      </c>
      <c r="H40" s="27">
        <v>0.93</v>
      </c>
    </row>
    <row r="41" spans="1:8" x14ac:dyDescent="0.25">
      <c r="A41" t="s">
        <v>103</v>
      </c>
      <c r="B41" t="s">
        <v>102</v>
      </c>
      <c r="C41" s="26">
        <v>499016010</v>
      </c>
      <c r="D41" s="26">
        <v>499016010</v>
      </c>
      <c r="E41" s="26">
        <v>0</v>
      </c>
      <c r="F41" s="26">
        <f>_xlfn.IFNA(VLOOKUP(A41,'313 expiration'!A$1:D$9,4,FALSE),0)</f>
        <v>0</v>
      </c>
      <c r="G41" s="26">
        <f>_xlfn.IFNA(VLOOKUP(A41,'TIF expiration'!$A$1:$B$3,2,FALSE),0)</f>
        <v>0</v>
      </c>
      <c r="H41" s="27">
        <v>0.93</v>
      </c>
    </row>
    <row r="42" spans="1:8" x14ac:dyDescent="0.25">
      <c r="A42" t="s">
        <v>101</v>
      </c>
      <c r="B42" t="s">
        <v>100</v>
      </c>
      <c r="C42" s="26">
        <v>126937497</v>
      </c>
      <c r="D42" s="26">
        <v>126937497</v>
      </c>
      <c r="E42" s="26">
        <v>0</v>
      </c>
      <c r="F42" s="26">
        <f>_xlfn.IFNA(VLOOKUP(A42,'313 expiration'!A$1:D$9,4,FALSE),0)</f>
        <v>0</v>
      </c>
      <c r="G42" s="26">
        <f>_xlfn.IFNA(VLOOKUP(A42,'TIF expiration'!$A$1:$B$3,2,FALSE),0)</f>
        <v>0</v>
      </c>
      <c r="H42" s="27">
        <v>0.93</v>
      </c>
    </row>
    <row r="43" spans="1:8" x14ac:dyDescent="0.25">
      <c r="A43" t="s">
        <v>99</v>
      </c>
      <c r="B43" t="s">
        <v>98</v>
      </c>
      <c r="C43" s="26">
        <v>3556216328</v>
      </c>
      <c r="D43" s="26">
        <v>3556216328</v>
      </c>
      <c r="E43" s="26">
        <v>0</v>
      </c>
      <c r="F43" s="26">
        <f>_xlfn.IFNA(VLOOKUP(A43,'313 expiration'!A$1:D$9,4,FALSE),0)</f>
        <v>0</v>
      </c>
      <c r="G43" s="26">
        <f>_xlfn.IFNA(VLOOKUP(A43,'TIF expiration'!$A$1:$B$3,2,FALSE),0)</f>
        <v>0</v>
      </c>
      <c r="H43" s="27">
        <v>0.93</v>
      </c>
    </row>
    <row r="44" spans="1:8" x14ac:dyDescent="0.25">
      <c r="A44" t="s">
        <v>97</v>
      </c>
      <c r="B44" t="s">
        <v>96</v>
      </c>
      <c r="C44" s="26">
        <v>131712172</v>
      </c>
      <c r="D44" s="26">
        <v>131712172</v>
      </c>
      <c r="E44" s="26">
        <v>0</v>
      </c>
      <c r="F44" s="26">
        <f>_xlfn.IFNA(VLOOKUP(A44,'313 expiration'!A$1:D$9,4,FALSE),0)</f>
        <v>0</v>
      </c>
      <c r="G44" s="26">
        <f>_xlfn.IFNA(VLOOKUP(A44,'TIF expiration'!$A$1:$B$3,2,FALSE),0)</f>
        <v>0</v>
      </c>
      <c r="H44" s="27">
        <v>0.93</v>
      </c>
    </row>
    <row r="45" spans="1:8" x14ac:dyDescent="0.25">
      <c r="A45" t="s">
        <v>95</v>
      </c>
      <c r="B45" t="s">
        <v>94</v>
      </c>
      <c r="C45" s="26">
        <v>8391958806</v>
      </c>
      <c r="D45" s="26">
        <v>8391958806</v>
      </c>
      <c r="E45" s="26">
        <v>0</v>
      </c>
      <c r="F45" s="26">
        <f>_xlfn.IFNA(VLOOKUP(A45,'313 expiration'!A$1:D$9,4,FALSE),0)</f>
        <v>0</v>
      </c>
      <c r="G45" s="26">
        <f>_xlfn.IFNA(VLOOKUP(A45,'TIF expiration'!$A$1:$B$3,2,FALSE),0)</f>
        <v>0</v>
      </c>
      <c r="H45" s="27">
        <v>0.93</v>
      </c>
    </row>
    <row r="46" spans="1:8" x14ac:dyDescent="0.25">
      <c r="A46" t="s">
        <v>93</v>
      </c>
      <c r="B46" t="s">
        <v>92</v>
      </c>
      <c r="C46" s="26">
        <v>203062323</v>
      </c>
      <c r="D46" s="26">
        <v>203062323</v>
      </c>
      <c r="E46" s="26">
        <v>0</v>
      </c>
      <c r="F46" s="26">
        <f>_xlfn.IFNA(VLOOKUP(A46,'313 expiration'!A$1:D$9,4,FALSE),0)</f>
        <v>0</v>
      </c>
      <c r="G46" s="26">
        <f>_xlfn.IFNA(VLOOKUP(A46,'TIF expiration'!$A$1:$B$3,2,FALSE),0)</f>
        <v>0</v>
      </c>
      <c r="H46" s="27">
        <v>0.93</v>
      </c>
    </row>
    <row r="47" spans="1:8" x14ac:dyDescent="0.25">
      <c r="A47" t="s">
        <v>91</v>
      </c>
      <c r="B47" t="s">
        <v>90</v>
      </c>
      <c r="C47" s="26">
        <v>995509142</v>
      </c>
      <c r="D47" s="26">
        <v>995509142</v>
      </c>
      <c r="E47" s="26">
        <v>0</v>
      </c>
      <c r="F47" s="26">
        <f>_xlfn.IFNA(VLOOKUP(A47,'313 expiration'!A$1:D$9,4,FALSE),0)</f>
        <v>0</v>
      </c>
      <c r="G47" s="26">
        <f>_xlfn.IFNA(VLOOKUP(A47,'TIF expiration'!$A$1:$B$3,2,FALSE),0)</f>
        <v>0</v>
      </c>
      <c r="H47" s="27">
        <v>0.93</v>
      </c>
    </row>
    <row r="48" spans="1:8" x14ac:dyDescent="0.25">
      <c r="A48" t="s">
        <v>89</v>
      </c>
      <c r="B48" t="s">
        <v>88</v>
      </c>
      <c r="C48" s="26">
        <v>3463613324</v>
      </c>
      <c r="D48" s="26">
        <v>3463613324</v>
      </c>
      <c r="E48" s="26">
        <v>0</v>
      </c>
      <c r="F48" s="26">
        <f>_xlfn.IFNA(VLOOKUP(A48,'313 expiration'!A$1:D$9,4,FALSE),0)</f>
        <v>0</v>
      </c>
      <c r="G48" s="26">
        <f>_xlfn.IFNA(VLOOKUP(A48,'TIF expiration'!$A$1:$B$3,2,FALSE),0)</f>
        <v>0</v>
      </c>
      <c r="H48" s="27">
        <v>0.93</v>
      </c>
    </row>
    <row r="49" spans="1:8" x14ac:dyDescent="0.25">
      <c r="A49" t="s">
        <v>87</v>
      </c>
      <c r="B49" t="s">
        <v>86</v>
      </c>
      <c r="C49" s="26">
        <v>384274531</v>
      </c>
      <c r="D49" s="26">
        <v>384274531</v>
      </c>
      <c r="E49" s="26">
        <v>0</v>
      </c>
      <c r="F49" s="26">
        <f>_xlfn.IFNA(VLOOKUP(A49,'313 expiration'!A$1:D$9,4,FALSE),0)</f>
        <v>0</v>
      </c>
      <c r="G49" s="26">
        <f>_xlfn.IFNA(VLOOKUP(A49,'TIF expiration'!$A$1:$B$3,2,FALSE),0)</f>
        <v>0</v>
      </c>
      <c r="H49" s="27">
        <v>0.93</v>
      </c>
    </row>
    <row r="50" spans="1:8" x14ac:dyDescent="0.25">
      <c r="A50" t="s">
        <v>2020</v>
      </c>
      <c r="B50" t="s">
        <v>2019</v>
      </c>
      <c r="C50" s="26">
        <v>7106710628</v>
      </c>
      <c r="D50" s="26">
        <v>7106710628</v>
      </c>
      <c r="E50" s="26">
        <v>0</v>
      </c>
      <c r="F50" s="26">
        <f>_xlfn.IFNA(VLOOKUP(A50,'313 expiration'!A$1:D$9,4,FALSE),0)</f>
        <v>0</v>
      </c>
      <c r="G50" s="26">
        <f>_xlfn.IFNA(VLOOKUP(A50,'TIF expiration'!$A$1:$B$3,2,FALSE),0)</f>
        <v>0</v>
      </c>
      <c r="H50" s="27">
        <v>0.93</v>
      </c>
    </row>
    <row r="51" spans="1:8" x14ac:dyDescent="0.25">
      <c r="A51" t="s">
        <v>2018</v>
      </c>
      <c r="B51" t="s">
        <v>2017</v>
      </c>
      <c r="C51" s="26">
        <v>1927421071</v>
      </c>
      <c r="D51" s="26">
        <v>1927421071</v>
      </c>
      <c r="E51" s="26">
        <v>0</v>
      </c>
      <c r="F51" s="26">
        <f>_xlfn.IFNA(VLOOKUP(A51,'313 expiration'!A$1:D$9,4,FALSE),0)</f>
        <v>0</v>
      </c>
      <c r="G51" s="26">
        <f>_xlfn.IFNA(VLOOKUP(A51,'TIF expiration'!$A$1:$B$3,2,FALSE),0)</f>
        <v>0</v>
      </c>
      <c r="H51" s="27">
        <v>0.93</v>
      </c>
    </row>
    <row r="52" spans="1:8" x14ac:dyDescent="0.25">
      <c r="A52" t="s">
        <v>2016</v>
      </c>
      <c r="B52" t="s">
        <v>254</v>
      </c>
      <c r="C52" s="26">
        <v>1525072755</v>
      </c>
      <c r="D52" s="26">
        <v>1525072755</v>
      </c>
      <c r="E52" s="26">
        <v>0</v>
      </c>
      <c r="F52" s="26">
        <f>_xlfn.IFNA(VLOOKUP(A52,'313 expiration'!A$1:D$9,4,FALSE),0)</f>
        <v>0</v>
      </c>
      <c r="G52" s="26">
        <f>_xlfn.IFNA(VLOOKUP(A52,'TIF expiration'!$A$1:$B$3,2,FALSE),0)</f>
        <v>0</v>
      </c>
      <c r="H52" s="27">
        <v>0.93</v>
      </c>
    </row>
    <row r="53" spans="1:8" x14ac:dyDescent="0.25">
      <c r="A53" t="s">
        <v>2015</v>
      </c>
      <c r="B53" t="s">
        <v>2014</v>
      </c>
      <c r="C53" s="26">
        <v>20104486079</v>
      </c>
      <c r="D53" s="26">
        <v>19994611480</v>
      </c>
      <c r="E53" s="26">
        <v>219749198</v>
      </c>
      <c r="F53" s="26">
        <f>_xlfn.IFNA(VLOOKUP(A53,'313 expiration'!A$1:D$9,4,FALSE),0)</f>
        <v>0</v>
      </c>
      <c r="G53" s="26">
        <f>_xlfn.IFNA(VLOOKUP(A53,'TIF expiration'!$A$1:$B$3,2,FALSE),0)</f>
        <v>0</v>
      </c>
      <c r="H53" s="27">
        <v>0.93</v>
      </c>
    </row>
    <row r="54" spans="1:8" x14ac:dyDescent="0.25">
      <c r="A54" t="s">
        <v>2013</v>
      </c>
      <c r="B54" t="s">
        <v>2012</v>
      </c>
      <c r="C54" s="26">
        <v>1872746160</v>
      </c>
      <c r="D54" s="26">
        <v>1872746160</v>
      </c>
      <c r="E54" s="26">
        <v>0</v>
      </c>
      <c r="F54" s="26">
        <f>_xlfn.IFNA(VLOOKUP(A54,'313 expiration'!A$1:D$9,4,FALSE),0)</f>
        <v>0</v>
      </c>
      <c r="G54" s="26">
        <f>_xlfn.IFNA(VLOOKUP(A54,'TIF expiration'!$A$1:$B$3,2,FALSE),0)</f>
        <v>0</v>
      </c>
      <c r="H54" s="27">
        <v>0.93</v>
      </c>
    </row>
    <row r="55" spans="1:8" x14ac:dyDescent="0.25">
      <c r="A55" t="s">
        <v>2011</v>
      </c>
      <c r="B55" t="s">
        <v>2010</v>
      </c>
      <c r="C55" s="26">
        <v>568697012</v>
      </c>
      <c r="D55" s="26">
        <v>568697012</v>
      </c>
      <c r="E55" s="26">
        <v>0</v>
      </c>
      <c r="F55" s="26">
        <f>_xlfn.IFNA(VLOOKUP(A55,'313 expiration'!A$1:D$9,4,FALSE),0)</f>
        <v>0</v>
      </c>
      <c r="G55" s="26">
        <f>_xlfn.IFNA(VLOOKUP(A55,'TIF expiration'!$A$1:$B$3,2,FALSE),0)</f>
        <v>0</v>
      </c>
      <c r="H55" s="27">
        <v>0.93</v>
      </c>
    </row>
    <row r="56" spans="1:8" x14ac:dyDescent="0.25">
      <c r="A56" t="s">
        <v>2009</v>
      </c>
      <c r="B56" t="s">
        <v>2008</v>
      </c>
      <c r="C56" s="26">
        <v>42142334317</v>
      </c>
      <c r="D56" s="26">
        <v>42142334317</v>
      </c>
      <c r="E56" s="26">
        <v>0</v>
      </c>
      <c r="F56" s="26">
        <f>_xlfn.IFNA(VLOOKUP(A56,'313 expiration'!A$1:D$9,4,FALSE),0)</f>
        <v>0</v>
      </c>
      <c r="G56" s="26">
        <f>_xlfn.IFNA(VLOOKUP(A56,'TIF expiration'!$A$1:$B$3,2,FALSE),0)</f>
        <v>0</v>
      </c>
      <c r="H56" s="27">
        <v>0.93</v>
      </c>
    </row>
    <row r="57" spans="1:8" x14ac:dyDescent="0.25">
      <c r="A57" t="s">
        <v>2007</v>
      </c>
      <c r="B57" t="s">
        <v>2006</v>
      </c>
      <c r="C57" s="26">
        <v>4308171066</v>
      </c>
      <c r="D57" s="26">
        <v>4308171066</v>
      </c>
      <c r="E57" s="26">
        <v>0</v>
      </c>
      <c r="F57" s="26">
        <f>_xlfn.IFNA(VLOOKUP(A57,'313 expiration'!A$1:D$9,4,FALSE),0)</f>
        <v>0</v>
      </c>
      <c r="G57" s="26">
        <f>_xlfn.IFNA(VLOOKUP(A57,'TIF expiration'!$A$1:$B$3,2,FALSE),0)</f>
        <v>0</v>
      </c>
      <c r="H57" s="27">
        <v>0.93</v>
      </c>
    </row>
    <row r="58" spans="1:8" x14ac:dyDescent="0.25">
      <c r="A58" t="s">
        <v>2005</v>
      </c>
      <c r="B58" t="s">
        <v>2004</v>
      </c>
      <c r="C58" s="26">
        <v>3838737413</v>
      </c>
      <c r="D58" s="26">
        <v>3838737413</v>
      </c>
      <c r="E58" s="26">
        <v>0</v>
      </c>
      <c r="F58" s="26">
        <f>_xlfn.IFNA(VLOOKUP(A58,'313 expiration'!A$1:D$9,4,FALSE),0)</f>
        <v>0</v>
      </c>
      <c r="G58" s="26">
        <f>_xlfn.IFNA(VLOOKUP(A58,'TIF expiration'!$A$1:$B$3,2,FALSE),0)</f>
        <v>0</v>
      </c>
      <c r="H58" s="27">
        <v>0.93</v>
      </c>
    </row>
    <row r="59" spans="1:8" x14ac:dyDescent="0.25">
      <c r="A59" t="s">
        <v>2003</v>
      </c>
      <c r="B59" t="s">
        <v>84</v>
      </c>
      <c r="C59" s="26">
        <v>59077575236</v>
      </c>
      <c r="D59" s="26">
        <v>59077575236</v>
      </c>
      <c r="E59" s="26">
        <v>0</v>
      </c>
      <c r="F59" s="26">
        <f>_xlfn.IFNA(VLOOKUP(A59,'313 expiration'!A$1:D$9,4,FALSE),0)</f>
        <v>0</v>
      </c>
      <c r="G59" s="26">
        <f>_xlfn.IFNA(VLOOKUP(A59,'TIF expiration'!$A$1:$B$3,2,FALSE),0)</f>
        <v>0</v>
      </c>
      <c r="H59" s="27">
        <v>0.93</v>
      </c>
    </row>
    <row r="60" spans="1:8" x14ac:dyDescent="0.25">
      <c r="A60" t="s">
        <v>2002</v>
      </c>
      <c r="B60" t="s">
        <v>2001</v>
      </c>
      <c r="C60" s="26">
        <v>10552902591</v>
      </c>
      <c r="D60" s="26">
        <v>10552902591</v>
      </c>
      <c r="E60" s="26">
        <v>0</v>
      </c>
      <c r="F60" s="26">
        <f>_xlfn.IFNA(VLOOKUP(A60,'313 expiration'!A$1:D$9,4,FALSE),0)</f>
        <v>0</v>
      </c>
      <c r="G60" s="26">
        <f>_xlfn.IFNA(VLOOKUP(A60,'TIF expiration'!$A$1:$B$3,2,FALSE),0)</f>
        <v>0</v>
      </c>
      <c r="H60" s="27">
        <v>0.93</v>
      </c>
    </row>
    <row r="61" spans="1:8" x14ac:dyDescent="0.25">
      <c r="A61" t="s">
        <v>2000</v>
      </c>
      <c r="B61" t="s">
        <v>1999</v>
      </c>
      <c r="C61" s="26">
        <v>1506256576</v>
      </c>
      <c r="D61" s="26">
        <v>1506256576</v>
      </c>
      <c r="E61" s="26">
        <v>0</v>
      </c>
      <c r="F61" s="26">
        <f>_xlfn.IFNA(VLOOKUP(A61,'313 expiration'!A$1:D$9,4,FALSE),0)</f>
        <v>0</v>
      </c>
      <c r="G61" s="26">
        <f>_xlfn.IFNA(VLOOKUP(A61,'TIF expiration'!$A$1:$B$3,2,FALSE),0)</f>
        <v>0</v>
      </c>
      <c r="H61" s="27">
        <v>0.93</v>
      </c>
    </row>
    <row r="62" spans="1:8" x14ac:dyDescent="0.25">
      <c r="A62" t="s">
        <v>1998</v>
      </c>
      <c r="B62" t="s">
        <v>1997</v>
      </c>
      <c r="C62" s="26">
        <v>926040518</v>
      </c>
      <c r="D62" s="26">
        <v>926040518</v>
      </c>
      <c r="E62" s="26">
        <v>0</v>
      </c>
      <c r="F62" s="26">
        <f>_xlfn.IFNA(VLOOKUP(A62,'313 expiration'!A$1:D$9,4,FALSE),0)</f>
        <v>0</v>
      </c>
      <c r="G62" s="26">
        <f>_xlfn.IFNA(VLOOKUP(A62,'TIF expiration'!$A$1:$B$3,2,FALSE),0)</f>
        <v>0</v>
      </c>
      <c r="H62" s="27">
        <v>0.93</v>
      </c>
    </row>
    <row r="63" spans="1:8" x14ac:dyDescent="0.25">
      <c r="A63" t="s">
        <v>1996</v>
      </c>
      <c r="B63" t="s">
        <v>1995</v>
      </c>
      <c r="C63" s="26">
        <v>1009027990</v>
      </c>
      <c r="D63" s="26">
        <v>1009027990</v>
      </c>
      <c r="E63" s="26">
        <v>0</v>
      </c>
      <c r="F63" s="26">
        <f>_xlfn.IFNA(VLOOKUP(A63,'313 expiration'!A$1:D$9,4,FALSE),0)</f>
        <v>0</v>
      </c>
      <c r="G63" s="26">
        <f>_xlfn.IFNA(VLOOKUP(A63,'TIF expiration'!$A$1:$B$3,2,FALSE),0)</f>
        <v>0</v>
      </c>
      <c r="H63" s="27">
        <v>0.93</v>
      </c>
    </row>
    <row r="64" spans="1:8" x14ac:dyDescent="0.25">
      <c r="A64" t="s">
        <v>1994</v>
      </c>
      <c r="B64" t="s">
        <v>1993</v>
      </c>
      <c r="C64" s="26">
        <v>721429092</v>
      </c>
      <c r="D64" s="26">
        <v>721132934</v>
      </c>
      <c r="E64" s="26">
        <v>592316</v>
      </c>
      <c r="F64" s="26">
        <f>_xlfn.IFNA(VLOOKUP(A64,'313 expiration'!A$1:D$9,4,FALSE),0)</f>
        <v>0</v>
      </c>
      <c r="G64" s="26">
        <f>_xlfn.IFNA(VLOOKUP(A64,'TIF expiration'!$A$1:$B$3,2,FALSE),0)</f>
        <v>0</v>
      </c>
      <c r="H64" s="27">
        <v>0.93</v>
      </c>
    </row>
    <row r="65" spans="1:8" x14ac:dyDescent="0.25">
      <c r="A65" t="s">
        <v>1992</v>
      </c>
      <c r="B65" t="s">
        <v>1991</v>
      </c>
      <c r="C65" s="26">
        <v>622101031</v>
      </c>
      <c r="D65" s="26">
        <v>622101031</v>
      </c>
      <c r="E65" s="26">
        <v>0</v>
      </c>
      <c r="F65" s="26">
        <f>_xlfn.IFNA(VLOOKUP(A65,'313 expiration'!A$1:D$9,4,FALSE),0)</f>
        <v>0</v>
      </c>
      <c r="G65" s="26">
        <f>_xlfn.IFNA(VLOOKUP(A65,'TIF expiration'!$A$1:$B$3,2,FALSE),0)</f>
        <v>0</v>
      </c>
      <c r="H65" s="27">
        <v>0.93</v>
      </c>
    </row>
    <row r="66" spans="1:8" x14ac:dyDescent="0.25">
      <c r="A66" t="s">
        <v>1990</v>
      </c>
      <c r="B66" t="s">
        <v>1989</v>
      </c>
      <c r="C66" s="26">
        <v>200255616</v>
      </c>
      <c r="D66" s="26">
        <v>200255616</v>
      </c>
      <c r="E66" s="26">
        <v>0</v>
      </c>
      <c r="F66" s="26">
        <f>_xlfn.IFNA(VLOOKUP(A66,'313 expiration'!A$1:D$9,4,FALSE),0)</f>
        <v>0</v>
      </c>
      <c r="G66" s="26">
        <f>_xlfn.IFNA(VLOOKUP(A66,'TIF expiration'!$A$1:$B$3,2,FALSE),0)</f>
        <v>0</v>
      </c>
      <c r="H66" s="27">
        <v>0.93</v>
      </c>
    </row>
    <row r="67" spans="1:8" x14ac:dyDescent="0.25">
      <c r="A67" t="s">
        <v>1988</v>
      </c>
      <c r="B67" t="s">
        <v>1987</v>
      </c>
      <c r="C67" s="26">
        <v>68359152</v>
      </c>
      <c r="D67" s="26">
        <v>68359152</v>
      </c>
      <c r="E67" s="26">
        <v>0</v>
      </c>
      <c r="F67" s="26">
        <f>_xlfn.IFNA(VLOOKUP(A67,'313 expiration'!A$1:D$9,4,FALSE),0)</f>
        <v>0</v>
      </c>
      <c r="G67" s="26">
        <f>_xlfn.IFNA(VLOOKUP(A67,'TIF expiration'!$A$1:$B$3,2,FALSE),0)</f>
        <v>0</v>
      </c>
      <c r="H67" s="27">
        <v>0.93</v>
      </c>
    </row>
    <row r="68" spans="1:8" x14ac:dyDescent="0.25">
      <c r="A68" t="s">
        <v>1986</v>
      </c>
      <c r="B68" t="s">
        <v>1985</v>
      </c>
      <c r="C68" s="26">
        <v>243558634</v>
      </c>
      <c r="D68" s="26">
        <v>243558634</v>
      </c>
      <c r="E68" s="26">
        <v>0</v>
      </c>
      <c r="F68" s="26">
        <f>_xlfn.IFNA(VLOOKUP(A68,'313 expiration'!A$1:D$9,4,FALSE),0)</f>
        <v>0</v>
      </c>
      <c r="G68" s="26">
        <f>_xlfn.IFNA(VLOOKUP(A68,'TIF expiration'!$A$1:$B$3,2,FALSE),0)</f>
        <v>0</v>
      </c>
      <c r="H68" s="27">
        <v>0.93</v>
      </c>
    </row>
    <row r="69" spans="1:8" x14ac:dyDescent="0.25">
      <c r="A69" t="s">
        <v>1984</v>
      </c>
      <c r="B69" t="s">
        <v>1983</v>
      </c>
      <c r="C69" s="26">
        <v>110961133</v>
      </c>
      <c r="D69" s="26">
        <v>110961133</v>
      </c>
      <c r="E69" s="26">
        <v>0</v>
      </c>
      <c r="F69" s="26">
        <f>_xlfn.IFNA(VLOOKUP(A69,'313 expiration'!A$1:D$9,4,FALSE),0)</f>
        <v>0</v>
      </c>
      <c r="G69" s="26">
        <f>_xlfn.IFNA(VLOOKUP(A69,'TIF expiration'!$A$1:$B$3,2,FALSE),0)</f>
        <v>0</v>
      </c>
      <c r="H69" s="27">
        <v>0.93</v>
      </c>
    </row>
    <row r="70" spans="1:8" x14ac:dyDescent="0.25">
      <c r="A70" t="s">
        <v>1982</v>
      </c>
      <c r="B70" t="s">
        <v>1981</v>
      </c>
      <c r="C70" s="26">
        <v>134169328</v>
      </c>
      <c r="D70" s="26">
        <v>134169328</v>
      </c>
      <c r="E70" s="26">
        <v>0</v>
      </c>
      <c r="F70" s="26">
        <f>_xlfn.IFNA(VLOOKUP(A70,'313 expiration'!A$1:D$9,4,FALSE),0)</f>
        <v>0</v>
      </c>
      <c r="G70" s="26">
        <f>_xlfn.IFNA(VLOOKUP(A70,'TIF expiration'!$A$1:$B$3,2,FALSE),0)</f>
        <v>0</v>
      </c>
      <c r="H70" s="27">
        <v>0.93</v>
      </c>
    </row>
    <row r="71" spans="1:8" x14ac:dyDescent="0.25">
      <c r="A71" t="s">
        <v>1980</v>
      </c>
      <c r="B71" t="s">
        <v>1979</v>
      </c>
      <c r="C71" s="26">
        <v>174798567</v>
      </c>
      <c r="D71" s="26">
        <v>174798567</v>
      </c>
      <c r="E71" s="26">
        <v>0</v>
      </c>
      <c r="F71" s="26">
        <f>_xlfn.IFNA(VLOOKUP(A71,'313 expiration'!A$1:D$9,4,FALSE),0)</f>
        <v>0</v>
      </c>
      <c r="G71" s="26">
        <f>_xlfn.IFNA(VLOOKUP(A71,'TIF expiration'!$A$1:$B$3,2,FALSE),0)</f>
        <v>0</v>
      </c>
      <c r="H71" s="27">
        <v>0.93</v>
      </c>
    </row>
    <row r="72" spans="1:8" x14ac:dyDescent="0.25">
      <c r="A72" t="s">
        <v>1978</v>
      </c>
      <c r="B72" t="s">
        <v>1977</v>
      </c>
      <c r="C72" s="26">
        <v>87341647</v>
      </c>
      <c r="D72" s="26">
        <v>87341647</v>
      </c>
      <c r="E72" s="26">
        <v>0</v>
      </c>
      <c r="F72" s="26">
        <f>_xlfn.IFNA(VLOOKUP(A72,'313 expiration'!A$1:D$9,4,FALSE),0)</f>
        <v>0</v>
      </c>
      <c r="G72" s="26">
        <f>_xlfn.IFNA(VLOOKUP(A72,'TIF expiration'!$A$1:$B$3,2,FALSE),0)</f>
        <v>0</v>
      </c>
      <c r="H72" s="27">
        <v>0.93</v>
      </c>
    </row>
    <row r="73" spans="1:8" x14ac:dyDescent="0.25">
      <c r="A73" t="s">
        <v>1976</v>
      </c>
      <c r="B73" t="s">
        <v>1975</v>
      </c>
      <c r="C73" s="26">
        <v>201098955</v>
      </c>
      <c r="D73" s="26">
        <v>201098955</v>
      </c>
      <c r="E73" s="26">
        <v>0</v>
      </c>
      <c r="F73" s="26">
        <f>_xlfn.IFNA(VLOOKUP(A73,'313 expiration'!A$1:D$9,4,FALSE),0)</f>
        <v>0</v>
      </c>
      <c r="G73" s="26">
        <f>_xlfn.IFNA(VLOOKUP(A73,'TIF expiration'!$A$1:$B$3,2,FALSE),0)</f>
        <v>0</v>
      </c>
      <c r="H73" s="27">
        <v>0.93</v>
      </c>
    </row>
    <row r="74" spans="1:8" x14ac:dyDescent="0.25">
      <c r="A74" t="s">
        <v>1974</v>
      </c>
      <c r="B74" t="s">
        <v>1973</v>
      </c>
      <c r="C74" s="26">
        <v>165437263</v>
      </c>
      <c r="D74" s="26">
        <v>165437263</v>
      </c>
      <c r="E74" s="26">
        <v>0</v>
      </c>
      <c r="F74" s="26">
        <f>_xlfn.IFNA(VLOOKUP(A74,'313 expiration'!A$1:D$9,4,FALSE),0)</f>
        <v>0</v>
      </c>
      <c r="G74" s="26">
        <f>_xlfn.IFNA(VLOOKUP(A74,'TIF expiration'!$A$1:$B$3,2,FALSE),0)</f>
        <v>0</v>
      </c>
      <c r="H74" s="27">
        <v>0.93</v>
      </c>
    </row>
    <row r="75" spans="1:8" x14ac:dyDescent="0.25">
      <c r="A75" t="s">
        <v>1972</v>
      </c>
      <c r="B75" t="s">
        <v>1971</v>
      </c>
      <c r="C75" s="26">
        <v>63521929</v>
      </c>
      <c r="D75" s="26">
        <v>63521929</v>
      </c>
      <c r="E75" s="26">
        <v>0</v>
      </c>
      <c r="F75" s="26">
        <f>_xlfn.IFNA(VLOOKUP(A75,'313 expiration'!A$1:D$9,4,FALSE),0)</f>
        <v>0</v>
      </c>
      <c r="G75" s="26">
        <f>_xlfn.IFNA(VLOOKUP(A75,'TIF expiration'!$A$1:$B$3,2,FALSE),0)</f>
        <v>0</v>
      </c>
      <c r="H75" s="27">
        <v>0.93</v>
      </c>
    </row>
    <row r="76" spans="1:8" x14ac:dyDescent="0.25">
      <c r="A76" t="s">
        <v>1970</v>
      </c>
      <c r="B76" t="s">
        <v>1969</v>
      </c>
      <c r="C76" s="26">
        <v>392176187</v>
      </c>
      <c r="D76" s="26">
        <v>392176187</v>
      </c>
      <c r="E76" s="26">
        <v>0</v>
      </c>
      <c r="F76" s="26">
        <f>_xlfn.IFNA(VLOOKUP(A76,'313 expiration'!A$1:D$9,4,FALSE),0)</f>
        <v>0</v>
      </c>
      <c r="G76" s="26">
        <f>_xlfn.IFNA(VLOOKUP(A76,'TIF expiration'!$A$1:$B$3,2,FALSE),0)</f>
        <v>0</v>
      </c>
      <c r="H76" s="27">
        <v>0.93</v>
      </c>
    </row>
    <row r="77" spans="1:8" x14ac:dyDescent="0.25">
      <c r="A77" t="s">
        <v>1968</v>
      </c>
      <c r="B77" t="s">
        <v>1967</v>
      </c>
      <c r="C77" s="26">
        <v>261825584</v>
      </c>
      <c r="D77" s="26">
        <v>261825584</v>
      </c>
      <c r="E77" s="26">
        <v>0</v>
      </c>
      <c r="F77" s="26">
        <f>_xlfn.IFNA(VLOOKUP(A77,'313 expiration'!A$1:D$9,4,FALSE),0)</f>
        <v>0</v>
      </c>
      <c r="G77" s="26">
        <f>_xlfn.IFNA(VLOOKUP(A77,'TIF expiration'!$A$1:$B$3,2,FALSE),0)</f>
        <v>0</v>
      </c>
      <c r="H77" s="27">
        <v>0.93</v>
      </c>
    </row>
    <row r="78" spans="1:8" x14ac:dyDescent="0.25">
      <c r="A78" t="s">
        <v>1966</v>
      </c>
      <c r="B78" t="s">
        <v>1965</v>
      </c>
      <c r="C78" s="26">
        <v>2152388076</v>
      </c>
      <c r="D78" s="26">
        <v>2152388076</v>
      </c>
      <c r="E78" s="26">
        <v>0</v>
      </c>
      <c r="F78" s="26">
        <f>_xlfn.IFNA(VLOOKUP(A78,'313 expiration'!A$1:D$9,4,FALSE),0)</f>
        <v>0</v>
      </c>
      <c r="G78" s="26">
        <f>_xlfn.IFNA(VLOOKUP(A78,'TIF expiration'!$A$1:$B$3,2,FALSE),0)</f>
        <v>0</v>
      </c>
      <c r="H78" s="27">
        <v>0.93</v>
      </c>
    </row>
    <row r="79" spans="1:8" x14ac:dyDescent="0.25">
      <c r="A79" t="s">
        <v>1964</v>
      </c>
      <c r="B79" t="s">
        <v>1963</v>
      </c>
      <c r="C79" s="26">
        <v>560759186</v>
      </c>
      <c r="D79" s="26">
        <v>560759186</v>
      </c>
      <c r="E79" s="26">
        <v>0</v>
      </c>
      <c r="F79" s="26">
        <f>_xlfn.IFNA(VLOOKUP(A79,'313 expiration'!A$1:D$9,4,FALSE),0)</f>
        <v>0</v>
      </c>
      <c r="G79" s="26">
        <f>_xlfn.IFNA(VLOOKUP(A79,'TIF expiration'!$A$1:$B$3,2,FALSE),0)</f>
        <v>0</v>
      </c>
      <c r="H79" s="27">
        <v>0.93</v>
      </c>
    </row>
    <row r="80" spans="1:8" x14ac:dyDescent="0.25">
      <c r="A80" t="s">
        <v>1962</v>
      </c>
      <c r="B80" t="s">
        <v>1961</v>
      </c>
      <c r="C80" s="26">
        <v>119604513</v>
      </c>
      <c r="D80" s="26">
        <v>119604513</v>
      </c>
      <c r="E80" s="26">
        <v>0</v>
      </c>
      <c r="F80" s="26">
        <f>_xlfn.IFNA(VLOOKUP(A80,'313 expiration'!A$1:D$9,4,FALSE),0)</f>
        <v>0</v>
      </c>
      <c r="G80" s="26">
        <f>_xlfn.IFNA(VLOOKUP(A80,'TIF expiration'!$A$1:$B$3,2,FALSE),0)</f>
        <v>0</v>
      </c>
      <c r="H80" s="27">
        <v>0.93</v>
      </c>
    </row>
    <row r="81" spans="1:8" x14ac:dyDescent="0.25">
      <c r="A81" t="s">
        <v>1960</v>
      </c>
      <c r="B81" t="s">
        <v>1959</v>
      </c>
      <c r="C81" s="26">
        <v>22038374</v>
      </c>
      <c r="D81" s="26">
        <v>22038374</v>
      </c>
      <c r="E81" s="26">
        <v>0</v>
      </c>
      <c r="F81" s="26">
        <f>_xlfn.IFNA(VLOOKUP(A81,'313 expiration'!A$1:D$9,4,FALSE),0)</f>
        <v>0</v>
      </c>
      <c r="G81" s="26">
        <f>_xlfn.IFNA(VLOOKUP(A81,'TIF expiration'!$A$1:$B$3,2,FALSE),0)</f>
        <v>0</v>
      </c>
      <c r="H81" s="27">
        <v>0.93</v>
      </c>
    </row>
    <row r="82" spans="1:8" x14ac:dyDescent="0.25">
      <c r="A82" t="s">
        <v>1958</v>
      </c>
      <c r="B82" t="s">
        <v>1957</v>
      </c>
      <c r="C82" s="26">
        <v>236616364</v>
      </c>
      <c r="D82" s="26">
        <v>236616364</v>
      </c>
      <c r="E82" s="26">
        <v>0</v>
      </c>
      <c r="F82" s="26">
        <f>_xlfn.IFNA(VLOOKUP(A82,'313 expiration'!A$1:D$9,4,FALSE),0)</f>
        <v>0</v>
      </c>
      <c r="G82" s="26">
        <f>_xlfn.IFNA(VLOOKUP(A82,'TIF expiration'!$A$1:$B$3,2,FALSE),0)</f>
        <v>0</v>
      </c>
      <c r="H82" s="27">
        <v>0.93</v>
      </c>
    </row>
    <row r="83" spans="1:8" x14ac:dyDescent="0.25">
      <c r="A83" t="s">
        <v>1956</v>
      </c>
      <c r="B83" t="s">
        <v>1955</v>
      </c>
      <c r="C83" s="26">
        <v>939066117</v>
      </c>
      <c r="D83" s="26">
        <v>939066117</v>
      </c>
      <c r="E83" s="26">
        <v>0</v>
      </c>
      <c r="F83" s="26">
        <f>_xlfn.IFNA(VLOOKUP(A83,'313 expiration'!A$1:D$9,4,FALSE),0)</f>
        <v>0</v>
      </c>
      <c r="G83" s="26">
        <f>_xlfn.IFNA(VLOOKUP(A83,'TIF expiration'!$A$1:$B$3,2,FALSE),0)</f>
        <v>0</v>
      </c>
      <c r="H83" s="27">
        <v>0.93</v>
      </c>
    </row>
    <row r="84" spans="1:8" x14ac:dyDescent="0.25">
      <c r="A84" t="s">
        <v>1954</v>
      </c>
      <c r="B84" t="s">
        <v>1201</v>
      </c>
      <c r="C84" s="26">
        <v>22303125</v>
      </c>
      <c r="D84" s="26">
        <v>22303125</v>
      </c>
      <c r="E84" s="26">
        <v>0</v>
      </c>
      <c r="F84" s="26">
        <f>_xlfn.IFNA(VLOOKUP(A84,'313 expiration'!A$1:D$9,4,FALSE),0)</f>
        <v>0</v>
      </c>
      <c r="G84" s="26">
        <f>_xlfn.IFNA(VLOOKUP(A84,'TIF expiration'!$A$1:$B$3,2,FALSE),0)</f>
        <v>0</v>
      </c>
      <c r="H84" s="27">
        <v>0.93</v>
      </c>
    </row>
    <row r="85" spans="1:8" x14ac:dyDescent="0.25">
      <c r="A85" t="s">
        <v>1953</v>
      </c>
      <c r="B85" t="s">
        <v>1952</v>
      </c>
      <c r="C85" s="26">
        <v>44079035</v>
      </c>
      <c r="D85" s="26">
        <v>44079035</v>
      </c>
      <c r="E85" s="26">
        <v>0</v>
      </c>
      <c r="F85" s="26">
        <f>_xlfn.IFNA(VLOOKUP(A85,'313 expiration'!A$1:D$9,4,FALSE),0)</f>
        <v>0</v>
      </c>
      <c r="G85" s="26">
        <f>_xlfn.IFNA(VLOOKUP(A85,'TIF expiration'!$A$1:$B$3,2,FALSE),0)</f>
        <v>0</v>
      </c>
      <c r="H85" s="27">
        <v>0.93</v>
      </c>
    </row>
    <row r="86" spans="1:8" x14ac:dyDescent="0.25">
      <c r="A86" t="s">
        <v>1951</v>
      </c>
      <c r="B86" t="s">
        <v>1950</v>
      </c>
      <c r="C86" s="26">
        <v>7296286685</v>
      </c>
      <c r="D86" s="26">
        <v>7296286685</v>
      </c>
      <c r="E86" s="26">
        <v>0</v>
      </c>
      <c r="F86" s="26">
        <f>_xlfn.IFNA(VLOOKUP(A86,'313 expiration'!A$1:D$9,4,FALSE),0)</f>
        <v>0</v>
      </c>
      <c r="G86" s="26">
        <f>_xlfn.IFNA(VLOOKUP(A86,'TIF expiration'!$A$1:$B$3,2,FALSE),0)</f>
        <v>0</v>
      </c>
      <c r="H86" s="27">
        <v>0.93</v>
      </c>
    </row>
    <row r="87" spans="1:8" x14ac:dyDescent="0.25">
      <c r="A87" t="s">
        <v>1949</v>
      </c>
      <c r="B87" t="s">
        <v>1948</v>
      </c>
      <c r="C87" s="26">
        <v>3016691070</v>
      </c>
      <c r="D87" s="26">
        <v>3016691070</v>
      </c>
      <c r="E87" s="26">
        <v>0</v>
      </c>
      <c r="F87" s="26">
        <f>_xlfn.IFNA(VLOOKUP(A87,'313 expiration'!A$1:D$9,4,FALSE),0)</f>
        <v>0</v>
      </c>
      <c r="G87" s="26">
        <f>_xlfn.IFNA(VLOOKUP(A87,'TIF expiration'!$A$1:$B$3,2,FALSE),0)</f>
        <v>0</v>
      </c>
      <c r="H87" s="27">
        <v>0.93</v>
      </c>
    </row>
    <row r="88" spans="1:8" x14ac:dyDescent="0.25">
      <c r="A88" t="s">
        <v>1947</v>
      </c>
      <c r="B88" t="s">
        <v>1946</v>
      </c>
      <c r="C88" s="26">
        <v>283575005</v>
      </c>
      <c r="D88" s="26">
        <v>283575005</v>
      </c>
      <c r="E88" s="26">
        <v>0</v>
      </c>
      <c r="F88" s="26">
        <f>_xlfn.IFNA(VLOOKUP(A88,'313 expiration'!A$1:D$9,4,FALSE),0)</f>
        <v>0</v>
      </c>
      <c r="G88" s="26">
        <f>_xlfn.IFNA(VLOOKUP(A88,'TIF expiration'!$A$1:$B$3,2,FALSE),0)</f>
        <v>0</v>
      </c>
      <c r="H88" s="27">
        <v>0.93</v>
      </c>
    </row>
    <row r="89" spans="1:8" x14ac:dyDescent="0.25">
      <c r="A89" t="s">
        <v>1945</v>
      </c>
      <c r="B89" t="s">
        <v>1944</v>
      </c>
      <c r="C89" s="26">
        <v>13188203312</v>
      </c>
      <c r="D89" s="26">
        <v>13081276667</v>
      </c>
      <c r="E89" s="26">
        <v>213853290</v>
      </c>
      <c r="F89" s="26">
        <f>_xlfn.IFNA(VLOOKUP(A89,'313 expiration'!A$1:D$9,4,FALSE),0)</f>
        <v>0</v>
      </c>
      <c r="G89" s="26">
        <f>_xlfn.IFNA(VLOOKUP(A89,'TIF expiration'!$A$1:$B$3,2,FALSE),0)</f>
        <v>0</v>
      </c>
      <c r="H89" s="27">
        <v>0.93</v>
      </c>
    </row>
    <row r="90" spans="1:8" x14ac:dyDescent="0.25">
      <c r="A90" t="s">
        <v>1943</v>
      </c>
      <c r="B90" t="s">
        <v>1942</v>
      </c>
      <c r="C90" s="26">
        <v>1900302765</v>
      </c>
      <c r="D90" s="26">
        <v>1867407919</v>
      </c>
      <c r="E90" s="26">
        <v>65789692</v>
      </c>
      <c r="F90" s="26">
        <f>_xlfn.IFNA(VLOOKUP(A90,'313 expiration'!A$1:D$9,4,FALSE),0)</f>
        <v>0</v>
      </c>
      <c r="G90" s="26">
        <f>_xlfn.IFNA(VLOOKUP(A90,'TIF expiration'!$A$1:$B$3,2,FALSE),0)</f>
        <v>0</v>
      </c>
      <c r="H90" s="27">
        <v>0.93</v>
      </c>
    </row>
    <row r="91" spans="1:8" x14ac:dyDescent="0.25">
      <c r="A91" t="s">
        <v>1941</v>
      </c>
      <c r="B91" t="s">
        <v>1940</v>
      </c>
      <c r="C91" s="26">
        <v>1419905929</v>
      </c>
      <c r="D91" s="26">
        <v>1384224568</v>
      </c>
      <c r="E91" s="26">
        <v>71362722</v>
      </c>
      <c r="F91" s="26">
        <f>_xlfn.IFNA(VLOOKUP(A91,'313 expiration'!A$1:D$9,4,FALSE),0)</f>
        <v>0</v>
      </c>
      <c r="G91" s="26">
        <f>_xlfn.IFNA(VLOOKUP(A91,'TIF expiration'!$A$1:$B$3,2,FALSE),0)</f>
        <v>0</v>
      </c>
      <c r="H91" s="27">
        <v>0.93</v>
      </c>
    </row>
    <row r="92" spans="1:8" x14ac:dyDescent="0.25">
      <c r="A92" t="s">
        <v>1939</v>
      </c>
      <c r="B92" t="s">
        <v>1938</v>
      </c>
      <c r="C92" s="26">
        <v>7831788217</v>
      </c>
      <c r="D92" s="26">
        <v>7831788217</v>
      </c>
      <c r="E92" s="26">
        <v>0</v>
      </c>
      <c r="F92" s="26">
        <f>_xlfn.IFNA(VLOOKUP(A92,'313 expiration'!A$1:D$9,4,FALSE),0)</f>
        <v>0</v>
      </c>
      <c r="G92" s="26">
        <f>_xlfn.IFNA(VLOOKUP(A92,'TIF expiration'!$A$1:$B$3,2,FALSE),0)</f>
        <v>0</v>
      </c>
      <c r="H92" s="27">
        <v>0.93</v>
      </c>
    </row>
    <row r="93" spans="1:8" x14ac:dyDescent="0.25">
      <c r="A93" t="s">
        <v>1937</v>
      </c>
      <c r="B93" t="s">
        <v>1936</v>
      </c>
      <c r="C93" s="26">
        <v>77168995</v>
      </c>
      <c r="D93" s="26">
        <v>77168995</v>
      </c>
      <c r="E93" s="26">
        <v>0</v>
      </c>
      <c r="F93" s="26">
        <f>_xlfn.IFNA(VLOOKUP(A93,'313 expiration'!A$1:D$9,4,FALSE),0)</f>
        <v>0</v>
      </c>
      <c r="G93" s="26">
        <f>_xlfn.IFNA(VLOOKUP(A93,'TIF expiration'!$A$1:$B$3,2,FALSE),0)</f>
        <v>0</v>
      </c>
      <c r="H93" s="27">
        <v>0.93</v>
      </c>
    </row>
    <row r="94" spans="1:8" x14ac:dyDescent="0.25">
      <c r="A94" t="s">
        <v>1935</v>
      </c>
      <c r="B94" t="s">
        <v>1934</v>
      </c>
      <c r="C94" s="26">
        <v>10684417829</v>
      </c>
      <c r="D94" s="26">
        <v>10684417829</v>
      </c>
      <c r="E94" s="26">
        <v>0</v>
      </c>
      <c r="F94" s="26">
        <f>_xlfn.IFNA(VLOOKUP(A94,'313 expiration'!A$1:D$9,4,FALSE),0)</f>
        <v>0</v>
      </c>
      <c r="G94" s="26">
        <f>_xlfn.IFNA(VLOOKUP(A94,'TIF expiration'!$A$1:$B$3,2,FALSE),0)</f>
        <v>0</v>
      </c>
      <c r="H94" s="27">
        <v>0.93</v>
      </c>
    </row>
    <row r="95" spans="1:8" x14ac:dyDescent="0.25">
      <c r="A95" t="s">
        <v>1933</v>
      </c>
      <c r="B95" t="s">
        <v>1932</v>
      </c>
      <c r="C95" s="26">
        <v>8614761777</v>
      </c>
      <c r="D95" s="26">
        <v>8614761777</v>
      </c>
      <c r="E95" s="26">
        <v>0</v>
      </c>
      <c r="F95" s="26">
        <f>_xlfn.IFNA(VLOOKUP(A95,'313 expiration'!A$1:D$9,4,FALSE),0)</f>
        <v>0</v>
      </c>
      <c r="G95" s="26">
        <f>_xlfn.IFNA(VLOOKUP(A95,'TIF expiration'!$A$1:$B$3,2,FALSE),0)</f>
        <v>0</v>
      </c>
      <c r="H95" s="27">
        <v>0.93</v>
      </c>
    </row>
    <row r="96" spans="1:8" x14ac:dyDescent="0.25">
      <c r="A96" t="s">
        <v>1931</v>
      </c>
      <c r="B96" t="s">
        <v>1930</v>
      </c>
      <c r="C96" s="26">
        <v>95980914</v>
      </c>
      <c r="D96" s="26">
        <v>95980914</v>
      </c>
      <c r="E96" s="26">
        <v>0</v>
      </c>
      <c r="F96" s="26">
        <f>_xlfn.IFNA(VLOOKUP(A96,'313 expiration'!A$1:D$9,4,FALSE),0)</f>
        <v>0</v>
      </c>
      <c r="G96" s="26">
        <f>_xlfn.IFNA(VLOOKUP(A96,'TIF expiration'!$A$1:$B$3,2,FALSE),0)</f>
        <v>0</v>
      </c>
      <c r="H96" s="27">
        <v>0.93</v>
      </c>
    </row>
    <row r="97" spans="1:8" x14ac:dyDescent="0.25">
      <c r="A97" t="s">
        <v>1929</v>
      </c>
      <c r="B97" t="s">
        <v>1928</v>
      </c>
      <c r="C97" s="26">
        <v>691418092</v>
      </c>
      <c r="D97" s="26">
        <v>677147096</v>
      </c>
      <c r="E97" s="26">
        <v>28541992</v>
      </c>
      <c r="F97" s="26">
        <f>_xlfn.IFNA(VLOOKUP(A97,'313 expiration'!A$1:D$9,4,FALSE),0)</f>
        <v>0</v>
      </c>
      <c r="G97" s="26">
        <f>_xlfn.IFNA(VLOOKUP(A97,'TIF expiration'!$A$1:$B$3,2,FALSE),0)</f>
        <v>0</v>
      </c>
      <c r="H97" s="27">
        <v>0.93</v>
      </c>
    </row>
    <row r="98" spans="1:8" x14ac:dyDescent="0.25">
      <c r="A98" t="s">
        <v>1927</v>
      </c>
      <c r="B98" t="s">
        <v>1926</v>
      </c>
      <c r="C98" s="26">
        <v>94868614</v>
      </c>
      <c r="D98" s="26">
        <v>94868614</v>
      </c>
      <c r="E98" s="26">
        <v>0</v>
      </c>
      <c r="F98" s="26">
        <f>_xlfn.IFNA(VLOOKUP(A98,'313 expiration'!A$1:D$9,4,FALSE),0)</f>
        <v>0</v>
      </c>
      <c r="G98" s="26">
        <f>_xlfn.IFNA(VLOOKUP(A98,'TIF expiration'!$A$1:$B$3,2,FALSE),0)</f>
        <v>0</v>
      </c>
      <c r="H98" s="27">
        <v>0.93</v>
      </c>
    </row>
    <row r="99" spans="1:8" x14ac:dyDescent="0.25">
      <c r="A99" t="s">
        <v>1925</v>
      </c>
      <c r="B99" t="s">
        <v>1924</v>
      </c>
      <c r="C99" s="26">
        <v>8978909</v>
      </c>
      <c r="D99" s="26">
        <v>8978909</v>
      </c>
      <c r="E99" s="26">
        <v>0</v>
      </c>
      <c r="F99" s="26">
        <f>_xlfn.IFNA(VLOOKUP(A99,'313 expiration'!A$1:D$9,4,FALSE),0)</f>
        <v>0</v>
      </c>
      <c r="G99" s="26">
        <f>_xlfn.IFNA(VLOOKUP(A99,'TIF expiration'!$A$1:$B$3,2,FALSE),0)</f>
        <v>0</v>
      </c>
      <c r="H99" s="27">
        <v>0.93</v>
      </c>
    </row>
    <row r="100" spans="1:8" x14ac:dyDescent="0.25">
      <c r="A100" t="s">
        <v>1923</v>
      </c>
      <c r="B100" t="s">
        <v>1922</v>
      </c>
      <c r="C100" s="26">
        <v>156338853</v>
      </c>
      <c r="D100" s="26">
        <v>156338853</v>
      </c>
      <c r="E100" s="26">
        <v>0</v>
      </c>
      <c r="F100" s="26">
        <f>_xlfn.IFNA(VLOOKUP(A100,'313 expiration'!A$1:D$9,4,FALSE),0)</f>
        <v>0</v>
      </c>
      <c r="G100" s="26">
        <f>_xlfn.IFNA(VLOOKUP(A100,'TIF expiration'!$A$1:$B$3,2,FALSE),0)</f>
        <v>0</v>
      </c>
      <c r="H100" s="27">
        <v>0.93</v>
      </c>
    </row>
    <row r="101" spans="1:8" x14ac:dyDescent="0.25">
      <c r="A101" t="s">
        <v>1921</v>
      </c>
      <c r="B101" t="s">
        <v>1920</v>
      </c>
      <c r="C101" s="26">
        <v>553057231</v>
      </c>
      <c r="D101" s="26">
        <v>553057231</v>
      </c>
      <c r="E101" s="26">
        <v>0</v>
      </c>
      <c r="F101" s="26">
        <f>_xlfn.IFNA(VLOOKUP(A101,'313 expiration'!A$1:D$9,4,FALSE),0)</f>
        <v>0</v>
      </c>
      <c r="G101" s="26">
        <f>_xlfn.IFNA(VLOOKUP(A101,'TIF expiration'!$A$1:$B$3,2,FALSE),0)</f>
        <v>0</v>
      </c>
      <c r="H101" s="27">
        <v>0.93</v>
      </c>
    </row>
    <row r="102" spans="1:8" x14ac:dyDescent="0.25">
      <c r="A102" t="s">
        <v>1919</v>
      </c>
      <c r="B102" t="s">
        <v>1918</v>
      </c>
      <c r="C102" s="26">
        <v>387090052</v>
      </c>
      <c r="D102" s="26">
        <v>387090052</v>
      </c>
      <c r="E102" s="26">
        <v>0</v>
      </c>
      <c r="F102" s="26">
        <f>_xlfn.IFNA(VLOOKUP(A102,'313 expiration'!A$1:D$9,4,FALSE),0)</f>
        <v>0</v>
      </c>
      <c r="G102" s="26">
        <f>_xlfn.IFNA(VLOOKUP(A102,'TIF expiration'!$A$1:$B$3,2,FALSE),0)</f>
        <v>0</v>
      </c>
      <c r="H102" s="27">
        <v>0.93</v>
      </c>
    </row>
    <row r="103" spans="1:8" x14ac:dyDescent="0.25">
      <c r="A103" t="s">
        <v>1917</v>
      </c>
      <c r="B103" t="s">
        <v>1916</v>
      </c>
      <c r="C103" s="26">
        <v>1541741975</v>
      </c>
      <c r="D103" s="26">
        <v>1541741975</v>
      </c>
      <c r="E103" s="26">
        <v>0</v>
      </c>
      <c r="F103" s="26">
        <f>_xlfn.IFNA(VLOOKUP(A103,'313 expiration'!A$1:D$9,4,FALSE),0)</f>
        <v>0</v>
      </c>
      <c r="G103" s="26">
        <f>_xlfn.IFNA(VLOOKUP(A103,'TIF expiration'!$A$1:$B$3,2,FALSE),0)</f>
        <v>0</v>
      </c>
      <c r="H103" s="27">
        <v>0.93</v>
      </c>
    </row>
    <row r="104" spans="1:8" x14ac:dyDescent="0.25">
      <c r="A104" t="s">
        <v>1915</v>
      </c>
      <c r="B104" t="s">
        <v>1914</v>
      </c>
      <c r="C104" s="26">
        <v>74535298</v>
      </c>
      <c r="D104" s="26">
        <v>74535298</v>
      </c>
      <c r="E104" s="26">
        <v>0</v>
      </c>
      <c r="F104" s="26">
        <f>_xlfn.IFNA(VLOOKUP(A104,'313 expiration'!A$1:D$9,4,FALSE),0)</f>
        <v>0</v>
      </c>
      <c r="G104" s="26">
        <f>_xlfn.IFNA(VLOOKUP(A104,'TIF expiration'!$A$1:$B$3,2,FALSE),0)</f>
        <v>0</v>
      </c>
      <c r="H104" s="27">
        <v>0.93</v>
      </c>
    </row>
    <row r="105" spans="1:8" x14ac:dyDescent="0.25">
      <c r="A105" t="s">
        <v>1913</v>
      </c>
      <c r="B105" t="s">
        <v>1912</v>
      </c>
      <c r="C105" s="26">
        <v>186314215</v>
      </c>
      <c r="D105" s="26">
        <v>186314215</v>
      </c>
      <c r="E105" s="26">
        <v>0</v>
      </c>
      <c r="F105" s="26">
        <f>_xlfn.IFNA(VLOOKUP(A105,'313 expiration'!A$1:D$9,4,FALSE),0)</f>
        <v>0</v>
      </c>
      <c r="G105" s="26">
        <f>_xlfn.IFNA(VLOOKUP(A105,'TIF expiration'!$A$1:$B$3,2,FALSE),0)</f>
        <v>0</v>
      </c>
      <c r="H105" s="27">
        <v>0.93</v>
      </c>
    </row>
    <row r="106" spans="1:8" x14ac:dyDescent="0.25">
      <c r="A106" t="s">
        <v>1911</v>
      </c>
      <c r="B106" t="s">
        <v>1910</v>
      </c>
      <c r="C106" s="26">
        <v>58583701</v>
      </c>
      <c r="D106" s="26">
        <v>58583701</v>
      </c>
      <c r="E106" s="26">
        <v>0</v>
      </c>
      <c r="F106" s="26">
        <f>_xlfn.IFNA(VLOOKUP(A106,'313 expiration'!A$1:D$9,4,FALSE),0)</f>
        <v>0</v>
      </c>
      <c r="G106" s="26">
        <f>_xlfn.IFNA(VLOOKUP(A106,'TIF expiration'!$A$1:$B$3,2,FALSE),0)</f>
        <v>0</v>
      </c>
      <c r="H106" s="27">
        <v>0.93</v>
      </c>
    </row>
    <row r="107" spans="1:8" x14ac:dyDescent="0.25">
      <c r="A107" t="s">
        <v>1909</v>
      </c>
      <c r="B107" t="s">
        <v>1908</v>
      </c>
      <c r="C107" s="26">
        <v>127311654</v>
      </c>
      <c r="D107" s="26">
        <v>127311654</v>
      </c>
      <c r="E107" s="26">
        <v>0</v>
      </c>
      <c r="F107" s="26">
        <f>_xlfn.IFNA(VLOOKUP(A107,'313 expiration'!A$1:D$9,4,FALSE),0)</f>
        <v>0</v>
      </c>
      <c r="G107" s="26">
        <f>_xlfn.IFNA(VLOOKUP(A107,'TIF expiration'!$A$1:$B$3,2,FALSE),0)</f>
        <v>0</v>
      </c>
      <c r="H107" s="27">
        <v>0.93</v>
      </c>
    </row>
    <row r="108" spans="1:8" x14ac:dyDescent="0.25">
      <c r="A108" t="s">
        <v>1907</v>
      </c>
      <c r="B108" t="s">
        <v>1906</v>
      </c>
      <c r="C108" s="26">
        <v>339259857</v>
      </c>
      <c r="D108" s="26">
        <v>339259857</v>
      </c>
      <c r="E108" s="26">
        <v>0</v>
      </c>
      <c r="F108" s="26">
        <f>_xlfn.IFNA(VLOOKUP(A108,'313 expiration'!A$1:D$9,4,FALSE),0)</f>
        <v>0</v>
      </c>
      <c r="G108" s="26">
        <f>_xlfn.IFNA(VLOOKUP(A108,'TIF expiration'!$A$1:$B$3,2,FALSE),0)</f>
        <v>0</v>
      </c>
      <c r="H108" s="27">
        <v>0.93</v>
      </c>
    </row>
    <row r="109" spans="1:8" x14ac:dyDescent="0.25">
      <c r="A109" t="s">
        <v>1905</v>
      </c>
      <c r="B109" t="s">
        <v>1904</v>
      </c>
      <c r="C109" s="26">
        <v>1276576549</v>
      </c>
      <c r="D109" s="26">
        <v>1276576549</v>
      </c>
      <c r="E109" s="26">
        <v>0</v>
      </c>
      <c r="F109" s="26">
        <f>_xlfn.IFNA(VLOOKUP(A109,'313 expiration'!A$1:D$9,4,FALSE),0)</f>
        <v>0</v>
      </c>
      <c r="G109" s="26">
        <f>_xlfn.IFNA(VLOOKUP(A109,'TIF expiration'!$A$1:$B$3,2,FALSE),0)</f>
        <v>0</v>
      </c>
      <c r="H109" s="27">
        <v>0.93</v>
      </c>
    </row>
    <row r="110" spans="1:8" x14ac:dyDescent="0.25">
      <c r="A110" t="s">
        <v>1903</v>
      </c>
      <c r="B110" t="s">
        <v>1902</v>
      </c>
      <c r="C110" s="26">
        <v>363770637</v>
      </c>
      <c r="D110" s="26">
        <v>363770637</v>
      </c>
      <c r="E110" s="26">
        <v>0</v>
      </c>
      <c r="F110" s="26">
        <f>_xlfn.IFNA(VLOOKUP(A110,'313 expiration'!A$1:D$9,4,FALSE),0)</f>
        <v>0</v>
      </c>
      <c r="G110" s="26">
        <f>_xlfn.IFNA(VLOOKUP(A110,'TIF expiration'!$A$1:$B$3,2,FALSE),0)</f>
        <v>0</v>
      </c>
      <c r="H110" s="27">
        <v>0.93</v>
      </c>
    </row>
    <row r="111" spans="1:8" x14ac:dyDescent="0.25">
      <c r="A111" t="s">
        <v>1901</v>
      </c>
      <c r="B111" t="s">
        <v>1900</v>
      </c>
      <c r="C111" s="26">
        <v>327176666</v>
      </c>
      <c r="D111" s="26">
        <v>327176666</v>
      </c>
      <c r="E111" s="26">
        <v>0</v>
      </c>
      <c r="F111" s="26">
        <f>_xlfn.IFNA(VLOOKUP(A111,'313 expiration'!A$1:D$9,4,FALSE),0)</f>
        <v>0</v>
      </c>
      <c r="G111" s="26">
        <f>_xlfn.IFNA(VLOOKUP(A111,'TIF expiration'!$A$1:$B$3,2,FALSE),0)</f>
        <v>0</v>
      </c>
      <c r="H111" s="27">
        <v>0.93</v>
      </c>
    </row>
    <row r="112" spans="1:8" x14ac:dyDescent="0.25">
      <c r="A112" t="s">
        <v>1899</v>
      </c>
      <c r="B112" t="s">
        <v>1898</v>
      </c>
      <c r="C112" s="26">
        <v>2850682037</v>
      </c>
      <c r="D112" s="26">
        <v>2850682037</v>
      </c>
      <c r="E112" s="26">
        <v>0</v>
      </c>
      <c r="F112" s="26">
        <f>_xlfn.IFNA(VLOOKUP(A112,'313 expiration'!A$1:D$9,4,FALSE),0)</f>
        <v>0</v>
      </c>
      <c r="G112" s="26">
        <f>_xlfn.IFNA(VLOOKUP(A112,'TIF expiration'!$A$1:$B$3,2,FALSE),0)</f>
        <v>0</v>
      </c>
      <c r="H112" s="27">
        <v>0.93</v>
      </c>
    </row>
    <row r="113" spans="1:8" x14ac:dyDescent="0.25">
      <c r="A113" t="s">
        <v>1897</v>
      </c>
      <c r="B113" t="s">
        <v>1896</v>
      </c>
      <c r="C113" s="26">
        <v>4253794700</v>
      </c>
      <c r="D113" s="26">
        <v>4253794700</v>
      </c>
      <c r="E113" s="26">
        <v>0</v>
      </c>
      <c r="F113" s="26">
        <f>_xlfn.IFNA(VLOOKUP(A113,'313 expiration'!A$1:D$9,4,FALSE),0)</f>
        <v>0</v>
      </c>
      <c r="G113" s="26">
        <f>_xlfn.IFNA(VLOOKUP(A113,'TIF expiration'!$A$1:$B$3,2,FALSE),0)</f>
        <v>0</v>
      </c>
      <c r="H113" s="27">
        <v>0.93</v>
      </c>
    </row>
    <row r="114" spans="1:8" x14ac:dyDescent="0.25">
      <c r="A114" t="s">
        <v>1895</v>
      </c>
      <c r="B114" t="s">
        <v>1894</v>
      </c>
      <c r="C114" s="26">
        <v>1686782139</v>
      </c>
      <c r="D114" s="26">
        <v>1686782139</v>
      </c>
      <c r="E114" s="26">
        <v>0</v>
      </c>
      <c r="F114" s="26">
        <f>_xlfn.IFNA(VLOOKUP(A114,'313 expiration'!A$1:D$9,4,FALSE),0)</f>
        <v>0</v>
      </c>
      <c r="G114" s="26">
        <f>_xlfn.IFNA(VLOOKUP(A114,'TIF expiration'!$A$1:$B$3,2,FALSE),0)</f>
        <v>0</v>
      </c>
      <c r="H114" s="27">
        <v>0.93</v>
      </c>
    </row>
    <row r="115" spans="1:8" x14ac:dyDescent="0.25">
      <c r="A115" t="s">
        <v>1893</v>
      </c>
      <c r="B115" t="s">
        <v>1892</v>
      </c>
      <c r="C115" s="26">
        <v>538752656</v>
      </c>
      <c r="D115" s="26">
        <v>538752656</v>
      </c>
      <c r="E115" s="26">
        <v>0</v>
      </c>
      <c r="F115" s="26">
        <f>_xlfn.IFNA(VLOOKUP(A115,'313 expiration'!A$1:D$9,4,FALSE),0)</f>
        <v>0</v>
      </c>
      <c r="G115" s="26">
        <f>_xlfn.IFNA(VLOOKUP(A115,'TIF expiration'!$A$1:$B$3,2,FALSE),0)</f>
        <v>0</v>
      </c>
      <c r="H115" s="27">
        <v>0.93</v>
      </c>
    </row>
    <row r="116" spans="1:8" x14ac:dyDescent="0.25">
      <c r="A116" t="s">
        <v>1891</v>
      </c>
      <c r="B116" t="s">
        <v>1890</v>
      </c>
      <c r="C116" s="26">
        <v>160128867</v>
      </c>
      <c r="D116" s="26">
        <v>160128867</v>
      </c>
      <c r="E116" s="26">
        <v>0</v>
      </c>
      <c r="F116" s="26">
        <f>_xlfn.IFNA(VLOOKUP(A116,'313 expiration'!A$1:D$9,4,FALSE),0)</f>
        <v>0</v>
      </c>
      <c r="G116" s="26">
        <f>_xlfn.IFNA(VLOOKUP(A116,'TIF expiration'!$A$1:$B$3,2,FALSE),0)</f>
        <v>0</v>
      </c>
      <c r="H116" s="27">
        <v>0.93</v>
      </c>
    </row>
    <row r="117" spans="1:8" x14ac:dyDescent="0.25">
      <c r="A117" t="s">
        <v>1889</v>
      </c>
      <c r="B117" t="s">
        <v>1888</v>
      </c>
      <c r="C117" s="26">
        <v>3684421620</v>
      </c>
      <c r="D117" s="26">
        <v>3625418989</v>
      </c>
      <c r="E117" s="26">
        <v>118005262</v>
      </c>
      <c r="F117" s="26">
        <f>_xlfn.IFNA(VLOOKUP(A117,'313 expiration'!A$1:D$9,4,FALSE),0)</f>
        <v>0</v>
      </c>
      <c r="G117" s="26">
        <f>_xlfn.IFNA(VLOOKUP(A117,'TIF expiration'!$A$1:$B$3,2,FALSE),0)</f>
        <v>0</v>
      </c>
      <c r="H117" s="27">
        <v>0.93</v>
      </c>
    </row>
    <row r="118" spans="1:8" x14ac:dyDescent="0.25">
      <c r="A118" t="s">
        <v>1887</v>
      </c>
      <c r="B118" t="s">
        <v>1886</v>
      </c>
      <c r="C118" s="26">
        <v>166308967</v>
      </c>
      <c r="D118" s="26">
        <v>166308967</v>
      </c>
      <c r="E118" s="26">
        <v>0</v>
      </c>
      <c r="F118" s="26">
        <f>_xlfn.IFNA(VLOOKUP(A118,'313 expiration'!A$1:D$9,4,FALSE),0)</f>
        <v>0</v>
      </c>
      <c r="G118" s="26">
        <f>_xlfn.IFNA(VLOOKUP(A118,'TIF expiration'!$A$1:$B$3,2,FALSE),0)</f>
        <v>0</v>
      </c>
      <c r="H118" s="27">
        <v>0.93</v>
      </c>
    </row>
    <row r="119" spans="1:8" x14ac:dyDescent="0.25">
      <c r="A119" t="s">
        <v>1885</v>
      </c>
      <c r="B119" t="s">
        <v>1884</v>
      </c>
      <c r="C119" s="26">
        <v>519314644</v>
      </c>
      <c r="D119" s="26">
        <v>519314644</v>
      </c>
      <c r="E119" s="26">
        <v>0</v>
      </c>
      <c r="F119" s="26">
        <f>_xlfn.IFNA(VLOOKUP(A119,'313 expiration'!A$1:D$9,4,FALSE),0)</f>
        <v>0</v>
      </c>
      <c r="G119" s="26">
        <f>_xlfn.IFNA(VLOOKUP(A119,'TIF expiration'!$A$1:$B$3,2,FALSE),0)</f>
        <v>0</v>
      </c>
      <c r="H119" s="27">
        <v>0.93</v>
      </c>
    </row>
    <row r="120" spans="1:8" x14ac:dyDescent="0.25">
      <c r="A120" t="s">
        <v>1883</v>
      </c>
      <c r="B120" t="s">
        <v>1882</v>
      </c>
      <c r="C120" s="26">
        <v>233187026</v>
      </c>
      <c r="D120" s="26">
        <v>233187026</v>
      </c>
      <c r="E120" s="26">
        <v>0</v>
      </c>
      <c r="F120" s="26">
        <f>_xlfn.IFNA(VLOOKUP(A120,'313 expiration'!A$1:D$9,4,FALSE),0)</f>
        <v>0</v>
      </c>
      <c r="G120" s="26">
        <f>_xlfn.IFNA(VLOOKUP(A120,'TIF expiration'!$A$1:$B$3,2,FALSE),0)</f>
        <v>0</v>
      </c>
      <c r="H120" s="27">
        <v>0.93</v>
      </c>
    </row>
    <row r="121" spans="1:8" x14ac:dyDescent="0.25">
      <c r="A121" t="s">
        <v>1881</v>
      </c>
      <c r="B121" t="s">
        <v>1880</v>
      </c>
      <c r="C121" s="26">
        <v>271602364</v>
      </c>
      <c r="D121" s="26">
        <v>271602364</v>
      </c>
      <c r="E121" s="26">
        <v>0</v>
      </c>
      <c r="F121" s="26">
        <f>_xlfn.IFNA(VLOOKUP(A121,'313 expiration'!A$1:D$9,4,FALSE),0)</f>
        <v>0</v>
      </c>
      <c r="G121" s="26">
        <f>_xlfn.IFNA(VLOOKUP(A121,'TIF expiration'!$A$1:$B$3,2,FALSE),0)</f>
        <v>0</v>
      </c>
      <c r="H121" s="27">
        <v>0.93</v>
      </c>
    </row>
    <row r="122" spans="1:8" x14ac:dyDescent="0.25">
      <c r="A122" t="s">
        <v>1879</v>
      </c>
      <c r="B122" t="s">
        <v>1878</v>
      </c>
      <c r="C122" s="26">
        <v>6198727767</v>
      </c>
      <c r="D122" s="26">
        <v>6198727767</v>
      </c>
      <c r="E122" s="26">
        <v>0</v>
      </c>
      <c r="F122" s="26">
        <f>_xlfn.IFNA(VLOOKUP(A122,'313 expiration'!A$1:D$9,4,FALSE),0)</f>
        <v>0</v>
      </c>
      <c r="G122" s="26">
        <f>_xlfn.IFNA(VLOOKUP(A122,'TIF expiration'!$A$1:$B$3,2,FALSE),0)</f>
        <v>0</v>
      </c>
      <c r="H122" s="27">
        <v>0.93</v>
      </c>
    </row>
    <row r="123" spans="1:8" x14ac:dyDescent="0.25">
      <c r="A123" t="s">
        <v>1877</v>
      </c>
      <c r="B123" t="s">
        <v>1876</v>
      </c>
      <c r="C123" s="26">
        <v>3822710505</v>
      </c>
      <c r="D123" s="26">
        <v>3822710505</v>
      </c>
      <c r="E123" s="26">
        <v>0</v>
      </c>
      <c r="F123" s="26">
        <f>_xlfn.IFNA(VLOOKUP(A123,'313 expiration'!A$1:D$9,4,FALSE),0)</f>
        <v>0</v>
      </c>
      <c r="G123" s="26">
        <f>_xlfn.IFNA(VLOOKUP(A123,'TIF expiration'!$A$1:$B$3,2,FALSE),0)</f>
        <v>0</v>
      </c>
      <c r="H123" s="27">
        <v>0.93</v>
      </c>
    </row>
    <row r="124" spans="1:8" x14ac:dyDescent="0.25">
      <c r="A124" t="s">
        <v>1875</v>
      </c>
      <c r="B124" t="s">
        <v>1874</v>
      </c>
      <c r="C124" s="26">
        <v>435607128</v>
      </c>
      <c r="D124" s="26">
        <v>435607128</v>
      </c>
      <c r="E124" s="26">
        <v>0</v>
      </c>
      <c r="F124" s="26">
        <f>_xlfn.IFNA(VLOOKUP(A124,'313 expiration'!A$1:D$9,4,FALSE),0)</f>
        <v>0</v>
      </c>
      <c r="G124" s="26">
        <f>_xlfn.IFNA(VLOOKUP(A124,'TIF expiration'!$A$1:$B$3,2,FALSE),0)</f>
        <v>0</v>
      </c>
      <c r="H124" s="27">
        <v>0.93</v>
      </c>
    </row>
    <row r="125" spans="1:8" x14ac:dyDescent="0.25">
      <c r="A125" t="s">
        <v>1873</v>
      </c>
      <c r="B125" t="s">
        <v>1872</v>
      </c>
      <c r="C125" s="26">
        <v>2089856835</v>
      </c>
      <c r="D125" s="26">
        <v>2089856835</v>
      </c>
      <c r="E125" s="26">
        <v>0</v>
      </c>
      <c r="F125" s="26">
        <f>_xlfn.IFNA(VLOOKUP(A125,'313 expiration'!A$1:D$9,4,FALSE),0)</f>
        <v>0</v>
      </c>
      <c r="G125" s="26">
        <f>_xlfn.IFNA(VLOOKUP(A125,'TIF expiration'!$A$1:$B$3,2,FALSE),0)</f>
        <v>0</v>
      </c>
      <c r="H125" s="27">
        <v>0.93</v>
      </c>
    </row>
    <row r="126" spans="1:8" x14ac:dyDescent="0.25">
      <c r="A126" t="s">
        <v>1871</v>
      </c>
      <c r="B126" t="s">
        <v>1870</v>
      </c>
      <c r="C126" s="26">
        <v>3900864893</v>
      </c>
      <c r="D126" s="26">
        <v>3900864893</v>
      </c>
      <c r="E126" s="26">
        <v>0</v>
      </c>
      <c r="F126" s="26">
        <f>_xlfn.IFNA(VLOOKUP(A126,'313 expiration'!A$1:D$9,4,FALSE),0)</f>
        <v>0</v>
      </c>
      <c r="G126" s="26">
        <f>_xlfn.IFNA(VLOOKUP(A126,'TIF expiration'!$A$1:$B$3,2,FALSE),0)</f>
        <v>0</v>
      </c>
      <c r="H126" s="27">
        <v>0.93</v>
      </c>
    </row>
    <row r="127" spans="1:8" x14ac:dyDescent="0.25">
      <c r="A127" t="s">
        <v>1869</v>
      </c>
      <c r="B127" t="s">
        <v>1868</v>
      </c>
      <c r="C127" s="26">
        <v>324241382</v>
      </c>
      <c r="D127" s="26">
        <v>324241382</v>
      </c>
      <c r="E127" s="26">
        <v>0</v>
      </c>
      <c r="F127" s="26">
        <f>_xlfn.IFNA(VLOOKUP(A127,'313 expiration'!A$1:D$9,4,FALSE),0)</f>
        <v>0</v>
      </c>
      <c r="G127" s="26">
        <f>_xlfn.IFNA(VLOOKUP(A127,'TIF expiration'!$A$1:$B$3,2,FALSE),0)</f>
        <v>0</v>
      </c>
      <c r="H127" s="27">
        <v>0.93</v>
      </c>
    </row>
    <row r="128" spans="1:8" x14ac:dyDescent="0.25">
      <c r="A128" t="s">
        <v>1867</v>
      </c>
      <c r="B128" t="s">
        <v>1866</v>
      </c>
      <c r="C128" s="26">
        <v>1163695681</v>
      </c>
      <c r="D128" s="26">
        <v>1163695681</v>
      </c>
      <c r="E128" s="26">
        <v>0</v>
      </c>
      <c r="F128" s="26">
        <f>_xlfn.IFNA(VLOOKUP(A128,'313 expiration'!A$1:D$9,4,FALSE),0)</f>
        <v>0</v>
      </c>
      <c r="G128" s="26">
        <f>_xlfn.IFNA(VLOOKUP(A128,'TIF expiration'!$A$1:$B$3,2,FALSE),0)</f>
        <v>0</v>
      </c>
      <c r="H128" s="27">
        <v>0.93</v>
      </c>
    </row>
    <row r="129" spans="1:8" x14ac:dyDescent="0.25">
      <c r="A129" t="s">
        <v>1865</v>
      </c>
      <c r="B129" t="s">
        <v>1864</v>
      </c>
      <c r="C129" s="26">
        <v>67591380</v>
      </c>
      <c r="D129" s="26">
        <v>67591380</v>
      </c>
      <c r="E129" s="26">
        <v>0</v>
      </c>
      <c r="F129" s="26">
        <f>_xlfn.IFNA(VLOOKUP(A129,'313 expiration'!A$1:D$9,4,FALSE),0)</f>
        <v>0</v>
      </c>
      <c r="G129" s="26">
        <f>_xlfn.IFNA(VLOOKUP(A129,'TIF expiration'!$A$1:$B$3,2,FALSE),0)</f>
        <v>0</v>
      </c>
      <c r="H129" s="27">
        <v>0.93</v>
      </c>
    </row>
    <row r="130" spans="1:8" x14ac:dyDescent="0.25">
      <c r="A130" t="s">
        <v>1863</v>
      </c>
      <c r="B130" t="s">
        <v>1862</v>
      </c>
      <c r="C130" s="26">
        <v>95345750</v>
      </c>
      <c r="D130" s="26">
        <v>95345750</v>
      </c>
      <c r="E130" s="26">
        <v>0</v>
      </c>
      <c r="F130" s="26">
        <f>_xlfn.IFNA(VLOOKUP(A130,'313 expiration'!A$1:D$9,4,FALSE),0)</f>
        <v>0</v>
      </c>
      <c r="G130" s="26">
        <f>_xlfn.IFNA(VLOOKUP(A130,'TIF expiration'!$A$1:$B$3,2,FALSE),0)</f>
        <v>0</v>
      </c>
      <c r="H130" s="27">
        <v>0.93</v>
      </c>
    </row>
    <row r="131" spans="1:8" x14ac:dyDescent="0.25">
      <c r="A131" t="s">
        <v>1861</v>
      </c>
      <c r="B131" t="s">
        <v>1860</v>
      </c>
      <c r="C131" s="26">
        <v>0</v>
      </c>
      <c r="D131" s="26">
        <v>0</v>
      </c>
      <c r="E131" s="26">
        <v>0</v>
      </c>
      <c r="F131" s="26">
        <f>_xlfn.IFNA(VLOOKUP(A131,'313 expiration'!A$1:D$9,4,FALSE),0)</f>
        <v>0</v>
      </c>
      <c r="G131" s="26">
        <f>_xlfn.IFNA(VLOOKUP(A131,'TIF expiration'!$A$1:$B$3,2,FALSE),0)</f>
        <v>0</v>
      </c>
      <c r="H131" s="27">
        <v>0.93</v>
      </c>
    </row>
    <row r="132" spans="1:8" x14ac:dyDescent="0.25">
      <c r="A132" t="s">
        <v>1859</v>
      </c>
      <c r="B132" t="s">
        <v>1858</v>
      </c>
      <c r="C132" s="26">
        <v>836251959</v>
      </c>
      <c r="D132" s="26">
        <v>836251959</v>
      </c>
      <c r="E132" s="26">
        <v>0</v>
      </c>
      <c r="F132" s="26">
        <f>_xlfn.IFNA(VLOOKUP(A132,'313 expiration'!A$1:D$9,4,FALSE),0)</f>
        <v>0</v>
      </c>
      <c r="G132" s="26">
        <f>_xlfn.IFNA(VLOOKUP(A132,'TIF expiration'!$A$1:$B$3,2,FALSE),0)</f>
        <v>0</v>
      </c>
      <c r="H132" s="27">
        <v>0.93</v>
      </c>
    </row>
    <row r="133" spans="1:8" x14ac:dyDescent="0.25">
      <c r="A133" t="s">
        <v>1857</v>
      </c>
      <c r="B133" t="s">
        <v>1856</v>
      </c>
      <c r="C133" s="26">
        <v>117995294</v>
      </c>
      <c r="D133" s="26">
        <v>117995294</v>
      </c>
      <c r="E133" s="26">
        <v>0</v>
      </c>
      <c r="F133" s="26">
        <f>_xlfn.IFNA(VLOOKUP(A133,'313 expiration'!A$1:D$9,4,FALSE),0)</f>
        <v>0</v>
      </c>
      <c r="G133" s="26">
        <f>_xlfn.IFNA(VLOOKUP(A133,'TIF expiration'!$A$1:$B$3,2,FALSE),0)</f>
        <v>0</v>
      </c>
      <c r="H133" s="27">
        <v>0.93</v>
      </c>
    </row>
    <row r="134" spans="1:8" x14ac:dyDescent="0.25">
      <c r="A134" t="s">
        <v>1855</v>
      </c>
      <c r="B134" t="s">
        <v>1854</v>
      </c>
      <c r="C134" s="26">
        <v>538845498</v>
      </c>
      <c r="D134" s="26">
        <v>528235193</v>
      </c>
      <c r="E134" s="26">
        <v>21220610</v>
      </c>
      <c r="F134" s="26">
        <f>_xlfn.IFNA(VLOOKUP(A134,'313 expiration'!A$1:D$9,4,FALSE),0)</f>
        <v>0</v>
      </c>
      <c r="G134" s="26">
        <f>_xlfn.IFNA(VLOOKUP(A134,'TIF expiration'!$A$1:$B$3,2,FALSE),0)</f>
        <v>0</v>
      </c>
      <c r="H134" s="27">
        <v>0.93</v>
      </c>
    </row>
    <row r="135" spans="1:8" x14ac:dyDescent="0.25">
      <c r="A135" t="s">
        <v>1853</v>
      </c>
      <c r="B135" t="s">
        <v>1852</v>
      </c>
      <c r="C135" s="26">
        <v>241591541</v>
      </c>
      <c r="D135" s="26">
        <v>239845211</v>
      </c>
      <c r="E135" s="26">
        <v>3492660</v>
      </c>
      <c r="F135" s="26">
        <f>_xlfn.IFNA(VLOOKUP(A135,'313 expiration'!A$1:D$9,4,FALSE),0)</f>
        <v>0</v>
      </c>
      <c r="G135" s="26">
        <f>_xlfn.IFNA(VLOOKUP(A135,'TIF expiration'!$A$1:$B$3,2,FALSE),0)</f>
        <v>0</v>
      </c>
      <c r="H135" s="27">
        <v>0.93</v>
      </c>
    </row>
    <row r="136" spans="1:8" x14ac:dyDescent="0.25">
      <c r="A136" t="s">
        <v>1851</v>
      </c>
      <c r="B136" t="s">
        <v>1850</v>
      </c>
      <c r="C136" s="26">
        <v>549680883</v>
      </c>
      <c r="D136" s="26">
        <v>549680883</v>
      </c>
      <c r="E136" s="26">
        <v>0</v>
      </c>
      <c r="F136" s="26">
        <f>_xlfn.IFNA(VLOOKUP(A136,'313 expiration'!A$1:D$9,4,FALSE),0)</f>
        <v>0</v>
      </c>
      <c r="G136" s="26">
        <f>_xlfn.IFNA(VLOOKUP(A136,'TIF expiration'!$A$1:$B$3,2,FALSE),0)</f>
        <v>0</v>
      </c>
      <c r="H136" s="27">
        <v>0.93</v>
      </c>
    </row>
    <row r="137" spans="1:8" x14ac:dyDescent="0.25">
      <c r="A137" t="s">
        <v>1849</v>
      </c>
      <c r="B137" t="s">
        <v>1848</v>
      </c>
      <c r="C137" s="26">
        <v>69857073</v>
      </c>
      <c r="D137" s="26">
        <v>69857073</v>
      </c>
      <c r="E137" s="26">
        <v>0</v>
      </c>
      <c r="F137" s="26">
        <f>_xlfn.IFNA(VLOOKUP(A137,'313 expiration'!A$1:D$9,4,FALSE),0)</f>
        <v>0</v>
      </c>
      <c r="G137" s="26">
        <f>_xlfn.IFNA(VLOOKUP(A137,'TIF expiration'!$A$1:$B$3,2,FALSE),0)</f>
        <v>0</v>
      </c>
      <c r="H137" s="27">
        <v>0.93</v>
      </c>
    </row>
    <row r="138" spans="1:8" x14ac:dyDescent="0.25">
      <c r="A138" t="s">
        <v>1847</v>
      </c>
      <c r="B138" t="s">
        <v>1846</v>
      </c>
      <c r="C138" s="26">
        <v>279044035</v>
      </c>
      <c r="D138" s="26">
        <v>279044035</v>
      </c>
      <c r="E138" s="26">
        <v>0</v>
      </c>
      <c r="F138" s="26">
        <f>_xlfn.IFNA(VLOOKUP(A138,'313 expiration'!A$1:D$9,4,FALSE),0)</f>
        <v>0</v>
      </c>
      <c r="G138" s="26">
        <f>_xlfn.IFNA(VLOOKUP(A138,'TIF expiration'!$A$1:$B$3,2,FALSE),0)</f>
        <v>0</v>
      </c>
      <c r="H138" s="27">
        <v>0.93</v>
      </c>
    </row>
    <row r="139" spans="1:8" x14ac:dyDescent="0.25">
      <c r="A139" t="s">
        <v>1845</v>
      </c>
      <c r="B139" t="s">
        <v>1844</v>
      </c>
      <c r="C139" s="26">
        <v>254817035</v>
      </c>
      <c r="D139" s="26">
        <v>254817035</v>
      </c>
      <c r="E139" s="26">
        <v>0</v>
      </c>
      <c r="F139" s="26">
        <f>_xlfn.IFNA(VLOOKUP(A139,'313 expiration'!A$1:D$9,4,FALSE),0)</f>
        <v>0</v>
      </c>
      <c r="G139" s="26">
        <f>_xlfn.IFNA(VLOOKUP(A139,'TIF expiration'!$A$1:$B$3,2,FALSE),0)</f>
        <v>0</v>
      </c>
      <c r="H139" s="27">
        <v>0.93</v>
      </c>
    </row>
    <row r="140" spans="1:8" x14ac:dyDescent="0.25">
      <c r="A140" t="s">
        <v>1843</v>
      </c>
      <c r="B140" t="s">
        <v>1842</v>
      </c>
      <c r="C140" s="26">
        <v>37919585</v>
      </c>
      <c r="D140" s="26">
        <v>37919585</v>
      </c>
      <c r="E140" s="26">
        <v>0</v>
      </c>
      <c r="F140" s="26">
        <f>_xlfn.IFNA(VLOOKUP(A140,'313 expiration'!A$1:D$9,4,FALSE),0)</f>
        <v>0</v>
      </c>
      <c r="G140" s="26">
        <f>_xlfn.IFNA(VLOOKUP(A140,'TIF expiration'!$A$1:$B$3,2,FALSE),0)</f>
        <v>0</v>
      </c>
      <c r="H140" s="27">
        <v>0.93</v>
      </c>
    </row>
    <row r="141" spans="1:8" x14ac:dyDescent="0.25">
      <c r="A141" t="s">
        <v>1841</v>
      </c>
      <c r="B141" t="s">
        <v>1840</v>
      </c>
      <c r="C141" s="26">
        <v>513053101</v>
      </c>
      <c r="D141" s="26">
        <v>501594021</v>
      </c>
      <c r="E141" s="26">
        <v>22918160</v>
      </c>
      <c r="F141" s="26">
        <f>_xlfn.IFNA(VLOOKUP(A141,'313 expiration'!A$1:D$9,4,FALSE),0)</f>
        <v>0</v>
      </c>
      <c r="G141" s="26">
        <f>_xlfn.IFNA(VLOOKUP(A141,'TIF expiration'!$A$1:$B$3,2,FALSE),0)</f>
        <v>0</v>
      </c>
      <c r="H141" s="27">
        <v>0.93</v>
      </c>
    </row>
    <row r="142" spans="1:8" x14ac:dyDescent="0.25">
      <c r="A142" t="s">
        <v>1839</v>
      </c>
      <c r="B142" t="s">
        <v>1838</v>
      </c>
      <c r="C142" s="26">
        <v>45950493</v>
      </c>
      <c r="D142" s="26">
        <v>45950493</v>
      </c>
      <c r="E142" s="26">
        <v>0</v>
      </c>
      <c r="F142" s="26">
        <f>_xlfn.IFNA(VLOOKUP(A142,'313 expiration'!A$1:D$9,4,FALSE),0)</f>
        <v>0</v>
      </c>
      <c r="G142" s="26">
        <f>_xlfn.IFNA(VLOOKUP(A142,'TIF expiration'!$A$1:$B$3,2,FALSE),0)</f>
        <v>0</v>
      </c>
      <c r="H142" s="27">
        <v>0.93</v>
      </c>
    </row>
    <row r="143" spans="1:8" x14ac:dyDescent="0.25">
      <c r="A143" t="s">
        <v>1837</v>
      </c>
      <c r="B143" t="s">
        <v>1836</v>
      </c>
      <c r="C143" s="26">
        <v>290000068</v>
      </c>
      <c r="D143" s="26">
        <v>290000068</v>
      </c>
      <c r="E143" s="26">
        <v>0</v>
      </c>
      <c r="F143" s="26">
        <f>_xlfn.IFNA(VLOOKUP(A143,'313 expiration'!A$1:D$9,4,FALSE),0)</f>
        <v>0</v>
      </c>
      <c r="G143" s="26">
        <f>_xlfn.IFNA(VLOOKUP(A143,'TIF expiration'!$A$1:$B$3,2,FALSE),0)</f>
        <v>0</v>
      </c>
      <c r="H143" s="27">
        <v>0.93</v>
      </c>
    </row>
    <row r="144" spans="1:8" x14ac:dyDescent="0.25">
      <c r="A144" t="s">
        <v>1835</v>
      </c>
      <c r="B144" t="s">
        <v>1834</v>
      </c>
      <c r="C144" s="26">
        <v>71563464</v>
      </c>
      <c r="D144" s="26">
        <v>71563464</v>
      </c>
      <c r="E144" s="26">
        <v>0</v>
      </c>
      <c r="F144" s="26">
        <f>_xlfn.IFNA(VLOOKUP(A144,'313 expiration'!A$1:D$9,4,FALSE),0)</f>
        <v>0</v>
      </c>
      <c r="G144" s="26">
        <f>_xlfn.IFNA(VLOOKUP(A144,'TIF expiration'!$A$1:$B$3,2,FALSE),0)</f>
        <v>0</v>
      </c>
      <c r="H144" s="27">
        <v>0.93</v>
      </c>
    </row>
    <row r="145" spans="1:8" x14ac:dyDescent="0.25">
      <c r="A145" t="s">
        <v>1833</v>
      </c>
      <c r="B145" t="s">
        <v>1832</v>
      </c>
      <c r="C145" s="26">
        <v>71265133</v>
      </c>
      <c r="D145" s="26">
        <v>71265133</v>
      </c>
      <c r="E145" s="26">
        <v>0</v>
      </c>
      <c r="F145" s="26">
        <f>_xlfn.IFNA(VLOOKUP(A145,'313 expiration'!A$1:D$9,4,FALSE),0)</f>
        <v>0</v>
      </c>
      <c r="G145" s="26">
        <f>_xlfn.IFNA(VLOOKUP(A145,'TIF expiration'!$A$1:$B$3,2,FALSE),0)</f>
        <v>0</v>
      </c>
      <c r="H145" s="27">
        <v>0.93</v>
      </c>
    </row>
    <row r="146" spans="1:8" x14ac:dyDescent="0.25">
      <c r="A146" t="s">
        <v>1831</v>
      </c>
      <c r="B146" t="s">
        <v>1830</v>
      </c>
      <c r="C146" s="26">
        <v>599355994</v>
      </c>
      <c r="D146" s="26">
        <v>576338059</v>
      </c>
      <c r="E146" s="26">
        <v>46035870</v>
      </c>
      <c r="F146" s="26">
        <f>_xlfn.IFNA(VLOOKUP(A146,'313 expiration'!A$1:D$9,4,FALSE),0)</f>
        <v>0</v>
      </c>
      <c r="G146" s="26">
        <f>_xlfn.IFNA(VLOOKUP(A146,'TIF expiration'!$A$1:$B$3,2,FALSE),0)</f>
        <v>0</v>
      </c>
      <c r="H146" s="27">
        <v>0.93</v>
      </c>
    </row>
    <row r="147" spans="1:8" x14ac:dyDescent="0.25">
      <c r="A147" t="s">
        <v>1829</v>
      </c>
      <c r="B147" t="s">
        <v>1828</v>
      </c>
      <c r="C147" s="26">
        <v>5832907219</v>
      </c>
      <c r="D147" s="26">
        <v>5680981159</v>
      </c>
      <c r="E147" s="26">
        <v>303852120</v>
      </c>
      <c r="F147" s="26">
        <f>_xlfn.IFNA(VLOOKUP(A147,'313 expiration'!A$1:D$9,4,FALSE),0)</f>
        <v>186607341</v>
      </c>
      <c r="G147" s="26">
        <f>_xlfn.IFNA(VLOOKUP(A147,'TIF expiration'!$A$1:$B$3,2,FALSE),0)</f>
        <v>0</v>
      </c>
      <c r="H147" s="27">
        <v>0.93</v>
      </c>
    </row>
    <row r="148" spans="1:8" x14ac:dyDescent="0.25">
      <c r="A148" t="s">
        <v>1827</v>
      </c>
      <c r="B148" t="s">
        <v>1826</v>
      </c>
      <c r="C148" s="26">
        <v>316121670</v>
      </c>
      <c r="D148" s="26">
        <v>300651935</v>
      </c>
      <c r="E148" s="26">
        <v>30939470</v>
      </c>
      <c r="F148" s="26">
        <f>_xlfn.IFNA(VLOOKUP(A148,'313 expiration'!A$1:D$9,4,FALSE),0)</f>
        <v>0</v>
      </c>
      <c r="G148" s="26">
        <f>_xlfn.IFNA(VLOOKUP(A148,'TIF expiration'!$A$1:$B$3,2,FALSE),0)</f>
        <v>0</v>
      </c>
      <c r="H148" s="27">
        <v>0.93</v>
      </c>
    </row>
    <row r="149" spans="1:8" x14ac:dyDescent="0.25">
      <c r="A149" t="s">
        <v>1825</v>
      </c>
      <c r="B149" t="s">
        <v>1824</v>
      </c>
      <c r="C149" s="26">
        <v>150919219</v>
      </c>
      <c r="D149" s="26">
        <v>150919219</v>
      </c>
      <c r="E149" s="26">
        <v>0</v>
      </c>
      <c r="F149" s="26">
        <f>_xlfn.IFNA(VLOOKUP(A149,'313 expiration'!A$1:D$9,4,FALSE),0)</f>
        <v>0</v>
      </c>
      <c r="G149" s="26">
        <f>_xlfn.IFNA(VLOOKUP(A149,'TIF expiration'!$A$1:$B$3,2,FALSE),0)</f>
        <v>0</v>
      </c>
      <c r="H149" s="27">
        <v>0.93</v>
      </c>
    </row>
    <row r="150" spans="1:8" x14ac:dyDescent="0.25">
      <c r="A150" t="s">
        <v>1823</v>
      </c>
      <c r="B150" t="s">
        <v>1822</v>
      </c>
      <c r="C150" s="26">
        <v>1313329698</v>
      </c>
      <c r="D150" s="26">
        <v>1313329698</v>
      </c>
      <c r="E150" s="26">
        <v>0</v>
      </c>
      <c r="F150" s="26">
        <f>_xlfn.IFNA(VLOOKUP(A150,'313 expiration'!A$1:D$9,4,FALSE),0)</f>
        <v>0</v>
      </c>
      <c r="G150" s="26">
        <f>_xlfn.IFNA(VLOOKUP(A150,'TIF expiration'!$A$1:$B$3,2,FALSE),0)</f>
        <v>0</v>
      </c>
      <c r="H150" s="27">
        <v>0.93</v>
      </c>
    </row>
    <row r="151" spans="1:8" x14ac:dyDescent="0.25">
      <c r="A151" t="s">
        <v>1821</v>
      </c>
      <c r="B151" t="s">
        <v>1820</v>
      </c>
      <c r="C151" s="26">
        <v>462279967</v>
      </c>
      <c r="D151" s="26">
        <v>462279967</v>
      </c>
      <c r="E151" s="26">
        <v>0</v>
      </c>
      <c r="F151" s="26">
        <f>_xlfn.IFNA(VLOOKUP(A151,'313 expiration'!A$1:D$9,4,FALSE),0)</f>
        <v>0</v>
      </c>
      <c r="G151" s="26">
        <f>_xlfn.IFNA(VLOOKUP(A151,'TIF expiration'!$A$1:$B$3,2,FALSE),0)</f>
        <v>0</v>
      </c>
      <c r="H151" s="27">
        <v>0.93</v>
      </c>
    </row>
    <row r="152" spans="1:8" x14ac:dyDescent="0.25">
      <c r="A152" t="s">
        <v>1819</v>
      </c>
      <c r="B152" t="s">
        <v>1818</v>
      </c>
      <c r="C152" s="26">
        <v>70276931</v>
      </c>
      <c r="D152" s="26">
        <v>70276931</v>
      </c>
      <c r="E152" s="26">
        <v>0</v>
      </c>
      <c r="F152" s="26">
        <f>_xlfn.IFNA(VLOOKUP(A152,'313 expiration'!A$1:D$9,4,FALSE),0)</f>
        <v>0</v>
      </c>
      <c r="G152" s="26">
        <f>_xlfn.IFNA(VLOOKUP(A152,'TIF expiration'!$A$1:$B$3,2,FALSE),0)</f>
        <v>0</v>
      </c>
      <c r="H152" s="27">
        <v>0.93</v>
      </c>
    </row>
    <row r="153" spans="1:8" x14ac:dyDescent="0.25">
      <c r="A153" t="s">
        <v>1817</v>
      </c>
      <c r="B153" t="s">
        <v>1816</v>
      </c>
      <c r="C153" s="26">
        <v>96326764</v>
      </c>
      <c r="D153" s="26">
        <v>96326764</v>
      </c>
      <c r="E153" s="26">
        <v>0</v>
      </c>
      <c r="F153" s="26">
        <f>_xlfn.IFNA(VLOOKUP(A153,'313 expiration'!A$1:D$9,4,FALSE),0)</f>
        <v>0</v>
      </c>
      <c r="G153" s="26">
        <f>_xlfn.IFNA(VLOOKUP(A153,'TIF expiration'!$A$1:$B$3,2,FALSE),0)</f>
        <v>0</v>
      </c>
      <c r="H153" s="27">
        <v>0.93</v>
      </c>
    </row>
    <row r="154" spans="1:8" x14ac:dyDescent="0.25">
      <c r="A154" t="s">
        <v>1815</v>
      </c>
      <c r="B154" t="s">
        <v>1814</v>
      </c>
      <c r="C154" s="26">
        <v>422277417</v>
      </c>
      <c r="D154" s="26">
        <v>422277417</v>
      </c>
      <c r="E154" s="26">
        <v>0</v>
      </c>
      <c r="F154" s="26">
        <f>_xlfn.IFNA(VLOOKUP(A154,'313 expiration'!A$1:D$9,4,FALSE),0)</f>
        <v>0</v>
      </c>
      <c r="G154" s="26">
        <f>_xlfn.IFNA(VLOOKUP(A154,'TIF expiration'!$A$1:$B$3,2,FALSE),0)</f>
        <v>0</v>
      </c>
      <c r="H154" s="27">
        <v>0.93</v>
      </c>
    </row>
    <row r="155" spans="1:8" x14ac:dyDescent="0.25">
      <c r="A155" t="s">
        <v>1813</v>
      </c>
      <c r="B155" t="s">
        <v>1812</v>
      </c>
      <c r="C155" s="26">
        <v>398815588</v>
      </c>
      <c r="D155" s="26">
        <v>398815588</v>
      </c>
      <c r="E155" s="26">
        <v>0</v>
      </c>
      <c r="F155" s="26">
        <f>_xlfn.IFNA(VLOOKUP(A155,'313 expiration'!A$1:D$9,4,FALSE),0)</f>
        <v>0</v>
      </c>
      <c r="G155" s="26">
        <f>_xlfn.IFNA(VLOOKUP(A155,'TIF expiration'!$A$1:$B$3,2,FALSE),0)</f>
        <v>0</v>
      </c>
      <c r="H155" s="27">
        <v>0.93</v>
      </c>
    </row>
    <row r="156" spans="1:8" x14ac:dyDescent="0.25">
      <c r="A156" t="s">
        <v>1811</v>
      </c>
      <c r="B156" t="s">
        <v>1810</v>
      </c>
      <c r="C156" s="26">
        <v>143436993</v>
      </c>
      <c r="D156" s="26">
        <v>143436993</v>
      </c>
      <c r="E156" s="26">
        <v>0</v>
      </c>
      <c r="F156" s="26">
        <f>_xlfn.IFNA(VLOOKUP(A156,'313 expiration'!A$1:D$9,4,FALSE),0)</f>
        <v>0</v>
      </c>
      <c r="G156" s="26">
        <f>_xlfn.IFNA(VLOOKUP(A156,'TIF expiration'!$A$1:$B$3,2,FALSE),0)</f>
        <v>0</v>
      </c>
      <c r="H156" s="27">
        <v>0.93</v>
      </c>
    </row>
    <row r="157" spans="1:8" x14ac:dyDescent="0.25">
      <c r="A157" t="s">
        <v>1809</v>
      </c>
      <c r="B157" t="s">
        <v>1808</v>
      </c>
      <c r="C157" s="26">
        <v>135185184</v>
      </c>
      <c r="D157" s="26">
        <v>135185184</v>
      </c>
      <c r="E157" s="26">
        <v>0</v>
      </c>
      <c r="F157" s="26">
        <f>_xlfn.IFNA(VLOOKUP(A157,'313 expiration'!A$1:D$9,4,FALSE),0)</f>
        <v>0</v>
      </c>
      <c r="G157" s="26">
        <f>_xlfn.IFNA(VLOOKUP(A157,'TIF expiration'!$A$1:$B$3,2,FALSE),0)</f>
        <v>0</v>
      </c>
      <c r="H157" s="27">
        <v>0.93</v>
      </c>
    </row>
    <row r="158" spans="1:8" x14ac:dyDescent="0.25">
      <c r="A158" t="s">
        <v>1807</v>
      </c>
      <c r="B158" t="s">
        <v>824</v>
      </c>
      <c r="C158" s="26">
        <v>86787823</v>
      </c>
      <c r="D158" s="26">
        <v>86787823</v>
      </c>
      <c r="E158" s="26">
        <v>0</v>
      </c>
      <c r="F158" s="26">
        <f>_xlfn.IFNA(VLOOKUP(A158,'313 expiration'!A$1:D$9,4,FALSE),0)</f>
        <v>0</v>
      </c>
      <c r="G158" s="26">
        <f>_xlfn.IFNA(VLOOKUP(A158,'TIF expiration'!$A$1:$B$3,2,FALSE),0)</f>
        <v>0</v>
      </c>
      <c r="H158" s="27">
        <v>0.93</v>
      </c>
    </row>
    <row r="159" spans="1:8" x14ac:dyDescent="0.25">
      <c r="A159" t="s">
        <v>1806</v>
      </c>
      <c r="B159" t="s">
        <v>1805</v>
      </c>
      <c r="C159" s="26">
        <v>56277375</v>
      </c>
      <c r="D159" s="26">
        <v>56277375</v>
      </c>
      <c r="E159" s="26">
        <v>0</v>
      </c>
      <c r="F159" s="26">
        <f>_xlfn.IFNA(VLOOKUP(A159,'313 expiration'!A$1:D$9,4,FALSE),0)</f>
        <v>0</v>
      </c>
      <c r="G159" s="26">
        <f>_xlfn.IFNA(VLOOKUP(A159,'TIF expiration'!$A$1:$B$3,2,FALSE),0)</f>
        <v>0</v>
      </c>
      <c r="H159" s="27">
        <v>0.93</v>
      </c>
    </row>
    <row r="160" spans="1:8" x14ac:dyDescent="0.25">
      <c r="A160" t="s">
        <v>1804</v>
      </c>
      <c r="B160" t="s">
        <v>1803</v>
      </c>
      <c r="C160" s="26">
        <v>454937965</v>
      </c>
      <c r="D160" s="26">
        <v>454937965</v>
      </c>
      <c r="E160" s="26">
        <v>0</v>
      </c>
      <c r="F160" s="26">
        <f>_xlfn.IFNA(VLOOKUP(A160,'313 expiration'!A$1:D$9,4,FALSE),0)</f>
        <v>0</v>
      </c>
      <c r="G160" s="26">
        <f>_xlfn.IFNA(VLOOKUP(A160,'TIF expiration'!$A$1:$B$3,2,FALSE),0)</f>
        <v>0</v>
      </c>
      <c r="H160" s="27">
        <v>0.93</v>
      </c>
    </row>
    <row r="161" spans="1:8" x14ac:dyDescent="0.25">
      <c r="A161" t="s">
        <v>1802</v>
      </c>
      <c r="B161" t="s">
        <v>1801</v>
      </c>
      <c r="C161" s="26">
        <v>137384260</v>
      </c>
      <c r="D161" s="26">
        <v>137384260</v>
      </c>
      <c r="E161" s="26">
        <v>0</v>
      </c>
      <c r="F161" s="26">
        <f>_xlfn.IFNA(VLOOKUP(A161,'313 expiration'!A$1:D$9,4,FALSE),0)</f>
        <v>0</v>
      </c>
      <c r="G161" s="26">
        <f>_xlfn.IFNA(VLOOKUP(A161,'TIF expiration'!$A$1:$B$3,2,FALSE),0)</f>
        <v>0</v>
      </c>
      <c r="H161" s="27">
        <v>0.93</v>
      </c>
    </row>
    <row r="162" spans="1:8" x14ac:dyDescent="0.25">
      <c r="A162" t="s">
        <v>1800</v>
      </c>
      <c r="B162" t="s">
        <v>1799</v>
      </c>
      <c r="C162" s="26">
        <v>255590617</v>
      </c>
      <c r="D162" s="26">
        <v>252409352</v>
      </c>
      <c r="E162" s="26">
        <v>6362530</v>
      </c>
      <c r="F162" s="26">
        <f>_xlfn.IFNA(VLOOKUP(A162,'313 expiration'!A$1:D$9,4,FALSE),0)</f>
        <v>0</v>
      </c>
      <c r="G162" s="26">
        <f>_xlfn.IFNA(VLOOKUP(A162,'TIF expiration'!$A$1:$B$3,2,FALSE),0)</f>
        <v>0</v>
      </c>
      <c r="H162" s="27">
        <v>0.93</v>
      </c>
    </row>
    <row r="163" spans="1:8" x14ac:dyDescent="0.25">
      <c r="A163" t="s">
        <v>1798</v>
      </c>
      <c r="B163" t="s">
        <v>1797</v>
      </c>
      <c r="C163" s="26">
        <v>208442827</v>
      </c>
      <c r="D163" s="26">
        <v>208442827</v>
      </c>
      <c r="E163" s="26">
        <v>0</v>
      </c>
      <c r="F163" s="26">
        <f>_xlfn.IFNA(VLOOKUP(A163,'313 expiration'!A$1:D$9,4,FALSE),0)</f>
        <v>0</v>
      </c>
      <c r="G163" s="26">
        <f>_xlfn.IFNA(VLOOKUP(A163,'TIF expiration'!$A$1:$B$3,2,FALSE),0)</f>
        <v>0</v>
      </c>
      <c r="H163" s="27">
        <v>0.93</v>
      </c>
    </row>
    <row r="164" spans="1:8" x14ac:dyDescent="0.25">
      <c r="A164" t="s">
        <v>1796</v>
      </c>
      <c r="B164" t="s">
        <v>1795</v>
      </c>
      <c r="C164" s="26">
        <v>113989370</v>
      </c>
      <c r="D164" s="26">
        <v>113989370</v>
      </c>
      <c r="E164" s="26">
        <v>0</v>
      </c>
      <c r="F164" s="26">
        <f>_xlfn.IFNA(VLOOKUP(A164,'313 expiration'!A$1:D$9,4,FALSE),0)</f>
        <v>0</v>
      </c>
      <c r="G164" s="26">
        <f>_xlfn.IFNA(VLOOKUP(A164,'TIF expiration'!$A$1:$B$3,2,FALSE),0)</f>
        <v>0</v>
      </c>
      <c r="H164" s="27">
        <v>0.93</v>
      </c>
    </row>
    <row r="165" spans="1:8" x14ac:dyDescent="0.25">
      <c r="A165" t="s">
        <v>1794</v>
      </c>
      <c r="B165" t="s">
        <v>1793</v>
      </c>
      <c r="C165" s="26">
        <v>147674452</v>
      </c>
      <c r="D165" s="26">
        <v>147674452</v>
      </c>
      <c r="E165" s="26">
        <v>0</v>
      </c>
      <c r="F165" s="26">
        <f>_xlfn.IFNA(VLOOKUP(A165,'313 expiration'!A$1:D$9,4,FALSE),0)</f>
        <v>0</v>
      </c>
      <c r="G165" s="26">
        <f>_xlfn.IFNA(VLOOKUP(A165,'TIF expiration'!$A$1:$B$3,2,FALSE),0)</f>
        <v>0</v>
      </c>
      <c r="H165" s="27">
        <v>0.93</v>
      </c>
    </row>
    <row r="166" spans="1:8" x14ac:dyDescent="0.25">
      <c r="A166" t="s">
        <v>1792</v>
      </c>
      <c r="B166" t="s">
        <v>1791</v>
      </c>
      <c r="C166" s="26">
        <v>14914531576</v>
      </c>
      <c r="D166" s="26">
        <v>14914531576</v>
      </c>
      <c r="E166" s="26">
        <v>0</v>
      </c>
      <c r="F166" s="26">
        <f>_xlfn.IFNA(VLOOKUP(A166,'313 expiration'!A$1:D$9,4,FALSE),0)</f>
        <v>0</v>
      </c>
      <c r="G166" s="26">
        <f>_xlfn.IFNA(VLOOKUP(A166,'TIF expiration'!$A$1:$B$3,2,FALSE),0)</f>
        <v>0</v>
      </c>
      <c r="H166" s="27">
        <v>0.93</v>
      </c>
    </row>
    <row r="167" spans="1:8" x14ac:dyDescent="0.25">
      <c r="A167" t="s">
        <v>1790</v>
      </c>
      <c r="B167" t="s">
        <v>1789</v>
      </c>
      <c r="C167" s="26">
        <v>1497033117</v>
      </c>
      <c r="D167" s="26">
        <v>1497033117</v>
      </c>
      <c r="E167" s="26">
        <v>0</v>
      </c>
      <c r="F167" s="26">
        <f>_xlfn.IFNA(VLOOKUP(A167,'313 expiration'!A$1:D$9,4,FALSE),0)</f>
        <v>0</v>
      </c>
      <c r="G167" s="26">
        <f>_xlfn.IFNA(VLOOKUP(A167,'TIF expiration'!$A$1:$B$3,2,FALSE),0)</f>
        <v>0</v>
      </c>
      <c r="H167" s="27">
        <v>0.93</v>
      </c>
    </row>
    <row r="168" spans="1:8" x14ac:dyDescent="0.25">
      <c r="A168" t="s">
        <v>1788</v>
      </c>
      <c r="B168" t="s">
        <v>1787</v>
      </c>
      <c r="C168" s="26">
        <v>1564841087</v>
      </c>
      <c r="D168" s="26">
        <v>1564841087</v>
      </c>
      <c r="E168" s="26">
        <v>0</v>
      </c>
      <c r="F168" s="26">
        <f>_xlfn.IFNA(VLOOKUP(A168,'313 expiration'!A$1:D$9,4,FALSE),0)</f>
        <v>0</v>
      </c>
      <c r="G168" s="26">
        <f>_xlfn.IFNA(VLOOKUP(A168,'TIF expiration'!$A$1:$B$3,2,FALSE),0)</f>
        <v>0</v>
      </c>
      <c r="H168" s="27">
        <v>0.93</v>
      </c>
    </row>
    <row r="169" spans="1:8" x14ac:dyDescent="0.25">
      <c r="A169" t="s">
        <v>1786</v>
      </c>
      <c r="B169" t="s">
        <v>1785</v>
      </c>
      <c r="C169" s="26">
        <v>692018916</v>
      </c>
      <c r="D169" s="26">
        <v>692018916</v>
      </c>
      <c r="E169" s="26">
        <v>0</v>
      </c>
      <c r="F169" s="26">
        <f>_xlfn.IFNA(VLOOKUP(A169,'313 expiration'!A$1:D$9,4,FALSE),0)</f>
        <v>0</v>
      </c>
      <c r="G169" s="26">
        <f>_xlfn.IFNA(VLOOKUP(A169,'TIF expiration'!$A$1:$B$3,2,FALSE),0)</f>
        <v>0</v>
      </c>
      <c r="H169" s="27">
        <v>0.93</v>
      </c>
    </row>
    <row r="170" spans="1:8" x14ac:dyDescent="0.25">
      <c r="A170" t="s">
        <v>1784</v>
      </c>
      <c r="B170" t="s">
        <v>1783</v>
      </c>
      <c r="C170" s="26">
        <v>41199505358</v>
      </c>
      <c r="D170" s="26">
        <v>41199505358</v>
      </c>
      <c r="E170" s="26">
        <v>0</v>
      </c>
      <c r="F170" s="26">
        <f>_xlfn.IFNA(VLOOKUP(A170,'313 expiration'!A$1:D$9,4,FALSE),0)</f>
        <v>0</v>
      </c>
      <c r="G170" s="26">
        <f>_xlfn.IFNA(VLOOKUP(A170,'TIF expiration'!$A$1:$B$3,2,FALSE),0)</f>
        <v>0</v>
      </c>
      <c r="H170" s="27">
        <v>0.93</v>
      </c>
    </row>
    <row r="171" spans="1:8" x14ac:dyDescent="0.25">
      <c r="A171" t="s">
        <v>1782</v>
      </c>
      <c r="B171" t="s">
        <v>1781</v>
      </c>
      <c r="C171" s="26">
        <v>16457153448</v>
      </c>
      <c r="D171" s="26">
        <v>16457153448</v>
      </c>
      <c r="E171" s="26">
        <v>0</v>
      </c>
      <c r="F171" s="26">
        <f>_xlfn.IFNA(VLOOKUP(A171,'313 expiration'!A$1:D$9,4,FALSE),0)</f>
        <v>0</v>
      </c>
      <c r="G171" s="26">
        <f>_xlfn.IFNA(VLOOKUP(A171,'TIF expiration'!$A$1:$B$3,2,FALSE),0)</f>
        <v>0</v>
      </c>
      <c r="H171" s="27">
        <v>0.93</v>
      </c>
    </row>
    <row r="172" spans="1:8" x14ac:dyDescent="0.25">
      <c r="A172" t="s">
        <v>1780</v>
      </c>
      <c r="B172" t="s">
        <v>1779</v>
      </c>
      <c r="C172" s="26">
        <v>1474699308</v>
      </c>
      <c r="D172" s="26">
        <v>1474699308</v>
      </c>
      <c r="E172" s="26">
        <v>0</v>
      </c>
      <c r="F172" s="26">
        <f>_xlfn.IFNA(VLOOKUP(A172,'313 expiration'!A$1:D$9,4,FALSE),0)</f>
        <v>0</v>
      </c>
      <c r="G172" s="26">
        <f>_xlfn.IFNA(VLOOKUP(A172,'TIF expiration'!$A$1:$B$3,2,FALSE),0)</f>
        <v>0</v>
      </c>
      <c r="H172" s="27">
        <v>0.93</v>
      </c>
    </row>
    <row r="173" spans="1:8" x14ac:dyDescent="0.25">
      <c r="A173" t="s">
        <v>1778</v>
      </c>
      <c r="B173" t="s">
        <v>1777</v>
      </c>
      <c r="C173" s="26">
        <v>56620232474</v>
      </c>
      <c r="D173" s="26">
        <v>56620232474</v>
      </c>
      <c r="E173" s="26">
        <v>0</v>
      </c>
      <c r="F173" s="26">
        <f>_xlfn.IFNA(VLOOKUP(A173,'313 expiration'!A$1:D$9,4,FALSE),0)</f>
        <v>0</v>
      </c>
      <c r="G173" s="26">
        <f>_xlfn.IFNA(VLOOKUP(A173,'TIF expiration'!$A$1:$B$3,2,FALSE),0)</f>
        <v>0</v>
      </c>
      <c r="H173" s="27">
        <v>0.93</v>
      </c>
    </row>
    <row r="174" spans="1:8" x14ac:dyDescent="0.25">
      <c r="A174" t="s">
        <v>1776</v>
      </c>
      <c r="B174" t="s">
        <v>1775</v>
      </c>
      <c r="C174" s="26">
        <v>1474817241</v>
      </c>
      <c r="D174" s="26">
        <v>1474817241</v>
      </c>
      <c r="E174" s="26">
        <v>0</v>
      </c>
      <c r="F174" s="26">
        <f>_xlfn.IFNA(VLOOKUP(A174,'313 expiration'!A$1:D$9,4,FALSE),0)</f>
        <v>0</v>
      </c>
      <c r="G174" s="26">
        <f>_xlfn.IFNA(VLOOKUP(A174,'TIF expiration'!$A$1:$B$3,2,FALSE),0)</f>
        <v>0</v>
      </c>
      <c r="H174" s="27">
        <v>0.93</v>
      </c>
    </row>
    <row r="175" spans="1:8" x14ac:dyDescent="0.25">
      <c r="A175" t="s">
        <v>1774</v>
      </c>
      <c r="B175" t="s">
        <v>1773</v>
      </c>
      <c r="C175" s="26">
        <v>9731467136</v>
      </c>
      <c r="D175" s="26">
        <v>9731467136</v>
      </c>
      <c r="E175" s="26">
        <v>0</v>
      </c>
      <c r="F175" s="26">
        <f>_xlfn.IFNA(VLOOKUP(A175,'313 expiration'!A$1:D$9,4,FALSE),0)</f>
        <v>0</v>
      </c>
      <c r="G175" s="26">
        <f>_xlfn.IFNA(VLOOKUP(A175,'TIF expiration'!$A$1:$B$3,2,FALSE),0)</f>
        <v>0</v>
      </c>
      <c r="H175" s="27">
        <v>0.93</v>
      </c>
    </row>
    <row r="176" spans="1:8" x14ac:dyDescent="0.25">
      <c r="A176" t="s">
        <v>1772</v>
      </c>
      <c r="B176" t="s">
        <v>350</v>
      </c>
      <c r="C176" s="26">
        <v>6955351640</v>
      </c>
      <c r="D176" s="26">
        <v>6955351640</v>
      </c>
      <c r="E176" s="26">
        <v>0</v>
      </c>
      <c r="F176" s="26">
        <f>_xlfn.IFNA(VLOOKUP(A176,'313 expiration'!A$1:D$9,4,FALSE),0)</f>
        <v>0</v>
      </c>
      <c r="G176" s="26">
        <f>_xlfn.IFNA(VLOOKUP(A176,'TIF expiration'!$A$1:$B$3,2,FALSE),0)</f>
        <v>0</v>
      </c>
      <c r="H176" s="27">
        <v>0.93</v>
      </c>
    </row>
    <row r="177" spans="1:8" x14ac:dyDescent="0.25">
      <c r="A177" t="s">
        <v>1771</v>
      </c>
      <c r="B177" t="s">
        <v>1770</v>
      </c>
      <c r="C177" s="26">
        <v>298273102</v>
      </c>
      <c r="D177" s="26">
        <v>298273102</v>
      </c>
      <c r="E177" s="26">
        <v>0</v>
      </c>
      <c r="F177" s="26">
        <f>_xlfn.IFNA(VLOOKUP(A177,'313 expiration'!A$1:D$9,4,FALSE),0)</f>
        <v>0</v>
      </c>
      <c r="G177" s="26">
        <f>_xlfn.IFNA(VLOOKUP(A177,'TIF expiration'!$A$1:$B$3,2,FALSE),0)</f>
        <v>0</v>
      </c>
      <c r="H177" s="27">
        <v>0.93</v>
      </c>
    </row>
    <row r="178" spans="1:8" x14ac:dyDescent="0.25">
      <c r="A178" t="s">
        <v>1769</v>
      </c>
      <c r="B178" t="s">
        <v>1768</v>
      </c>
      <c r="C178" s="26">
        <v>1051680933</v>
      </c>
      <c r="D178" s="26">
        <v>1051680933</v>
      </c>
      <c r="E178" s="26">
        <v>0</v>
      </c>
      <c r="F178" s="26">
        <f>_xlfn.IFNA(VLOOKUP(A178,'313 expiration'!A$1:D$9,4,FALSE),0)</f>
        <v>0</v>
      </c>
      <c r="G178" s="26">
        <f>_xlfn.IFNA(VLOOKUP(A178,'TIF expiration'!$A$1:$B$3,2,FALSE),0)</f>
        <v>0</v>
      </c>
      <c r="H178" s="27">
        <v>0.93</v>
      </c>
    </row>
    <row r="179" spans="1:8" x14ac:dyDescent="0.25">
      <c r="A179" t="s">
        <v>1767</v>
      </c>
      <c r="B179" t="s">
        <v>1766</v>
      </c>
      <c r="C179" s="26">
        <v>2793462549</v>
      </c>
      <c r="D179" s="26">
        <v>2793462549</v>
      </c>
      <c r="E179" s="26">
        <v>0</v>
      </c>
      <c r="F179" s="26">
        <f>_xlfn.IFNA(VLOOKUP(A179,'313 expiration'!A$1:D$9,4,FALSE),0)</f>
        <v>0</v>
      </c>
      <c r="G179" s="26">
        <f>_xlfn.IFNA(VLOOKUP(A179,'TIF expiration'!$A$1:$B$3,2,FALSE),0)</f>
        <v>0</v>
      </c>
      <c r="H179" s="27">
        <v>0.93</v>
      </c>
    </row>
    <row r="180" spans="1:8" x14ac:dyDescent="0.25">
      <c r="A180" t="s">
        <v>1765</v>
      </c>
      <c r="B180" t="s">
        <v>1764</v>
      </c>
      <c r="C180" s="26">
        <v>202221356</v>
      </c>
      <c r="D180" s="26">
        <v>202221356</v>
      </c>
      <c r="E180" s="26">
        <v>0</v>
      </c>
      <c r="F180" s="26">
        <f>_xlfn.IFNA(VLOOKUP(A180,'313 expiration'!A$1:D$9,4,FALSE),0)</f>
        <v>0</v>
      </c>
      <c r="G180" s="26">
        <f>_xlfn.IFNA(VLOOKUP(A180,'TIF expiration'!$A$1:$B$3,2,FALSE),0)</f>
        <v>0</v>
      </c>
      <c r="H180" s="27">
        <v>0.93</v>
      </c>
    </row>
    <row r="181" spans="1:8" x14ac:dyDescent="0.25">
      <c r="A181" t="s">
        <v>1763</v>
      </c>
      <c r="B181" t="s">
        <v>1762</v>
      </c>
      <c r="C181" s="26">
        <v>1205545922</v>
      </c>
      <c r="D181" s="26">
        <v>1205545922</v>
      </c>
      <c r="E181" s="26">
        <v>0</v>
      </c>
      <c r="F181" s="26">
        <f>_xlfn.IFNA(VLOOKUP(A181,'313 expiration'!A$1:D$9,4,FALSE),0)</f>
        <v>0</v>
      </c>
      <c r="G181" s="26">
        <f>_xlfn.IFNA(VLOOKUP(A181,'TIF expiration'!$A$1:$B$3,2,FALSE),0)</f>
        <v>0</v>
      </c>
      <c r="H181" s="27">
        <v>0.93</v>
      </c>
    </row>
    <row r="182" spans="1:8" x14ac:dyDescent="0.25">
      <c r="A182" t="s">
        <v>1761</v>
      </c>
      <c r="B182" t="s">
        <v>1760</v>
      </c>
      <c r="C182" s="26">
        <v>908535889</v>
      </c>
      <c r="D182" s="26">
        <v>908535889</v>
      </c>
      <c r="E182" s="26">
        <v>0</v>
      </c>
      <c r="F182" s="26">
        <f>_xlfn.IFNA(VLOOKUP(A182,'313 expiration'!A$1:D$9,4,FALSE),0)</f>
        <v>0</v>
      </c>
      <c r="G182" s="26">
        <f>_xlfn.IFNA(VLOOKUP(A182,'TIF expiration'!$A$1:$B$3,2,FALSE),0)</f>
        <v>0</v>
      </c>
      <c r="H182" s="27">
        <v>0.93</v>
      </c>
    </row>
    <row r="183" spans="1:8" x14ac:dyDescent="0.25">
      <c r="A183" t="s">
        <v>1759</v>
      </c>
      <c r="B183" t="s">
        <v>1758</v>
      </c>
      <c r="C183" s="26">
        <v>412154908</v>
      </c>
      <c r="D183" s="26">
        <v>412154908</v>
      </c>
      <c r="E183" s="26">
        <v>0</v>
      </c>
      <c r="F183" s="26">
        <f>_xlfn.IFNA(VLOOKUP(A183,'313 expiration'!A$1:D$9,4,FALSE),0)</f>
        <v>0</v>
      </c>
      <c r="G183" s="26">
        <f>_xlfn.IFNA(VLOOKUP(A183,'TIF expiration'!$A$1:$B$3,2,FALSE),0)</f>
        <v>0</v>
      </c>
      <c r="H183" s="27">
        <v>0.93</v>
      </c>
    </row>
    <row r="184" spans="1:8" x14ac:dyDescent="0.25">
      <c r="A184" t="s">
        <v>1757</v>
      </c>
      <c r="B184" t="s">
        <v>1756</v>
      </c>
      <c r="C184" s="26">
        <v>5758410244</v>
      </c>
      <c r="D184" s="26">
        <v>5758410244</v>
      </c>
      <c r="E184" s="26">
        <v>0</v>
      </c>
      <c r="F184" s="26">
        <f>_xlfn.IFNA(VLOOKUP(A184,'313 expiration'!A$1:D$9,4,FALSE),0)</f>
        <v>0</v>
      </c>
      <c r="G184" s="26">
        <f>_xlfn.IFNA(VLOOKUP(A184,'TIF expiration'!$A$1:$B$3,2,FALSE),0)</f>
        <v>0</v>
      </c>
      <c r="H184" s="27">
        <v>0.93</v>
      </c>
    </row>
    <row r="185" spans="1:8" x14ac:dyDescent="0.25">
      <c r="A185" t="s">
        <v>1755</v>
      </c>
      <c r="B185" t="s">
        <v>1754</v>
      </c>
      <c r="C185" s="26">
        <v>19319000150</v>
      </c>
      <c r="D185" s="26">
        <v>18141661413</v>
      </c>
      <c r="E185" s="26">
        <v>2354677474</v>
      </c>
      <c r="F185" s="26">
        <f>_xlfn.IFNA(VLOOKUP(A185,'313 expiration'!A$1:D$9,4,FALSE),0)</f>
        <v>0</v>
      </c>
      <c r="G185" s="26">
        <f>_xlfn.IFNA(VLOOKUP(A185,'TIF expiration'!$A$1:$B$3,2,FALSE),0)</f>
        <v>0</v>
      </c>
      <c r="H185" s="27">
        <v>0.93</v>
      </c>
    </row>
    <row r="186" spans="1:8" x14ac:dyDescent="0.25">
      <c r="A186" t="s">
        <v>1753</v>
      </c>
      <c r="B186" t="s">
        <v>1752</v>
      </c>
      <c r="C186" s="26">
        <v>455452595</v>
      </c>
      <c r="D186" s="26">
        <v>455452595</v>
      </c>
      <c r="E186" s="26">
        <v>0</v>
      </c>
      <c r="F186" s="26">
        <f>_xlfn.IFNA(VLOOKUP(A186,'313 expiration'!A$1:D$9,4,FALSE),0)</f>
        <v>0</v>
      </c>
      <c r="G186" s="26">
        <f>_xlfn.IFNA(VLOOKUP(A186,'TIF expiration'!$A$1:$B$3,2,FALSE),0)</f>
        <v>0</v>
      </c>
      <c r="H186" s="27">
        <v>0.93</v>
      </c>
    </row>
    <row r="187" spans="1:8" x14ac:dyDescent="0.25">
      <c r="A187" t="s">
        <v>1751</v>
      </c>
      <c r="B187" t="s">
        <v>1750</v>
      </c>
      <c r="C187" s="26">
        <v>218874176</v>
      </c>
      <c r="D187" s="26">
        <v>218874176</v>
      </c>
      <c r="E187" s="26">
        <v>0</v>
      </c>
      <c r="F187" s="26">
        <f>_xlfn.IFNA(VLOOKUP(A187,'313 expiration'!A$1:D$9,4,FALSE),0)</f>
        <v>0</v>
      </c>
      <c r="G187" s="26">
        <f>_xlfn.IFNA(VLOOKUP(A187,'TIF expiration'!$A$1:$B$3,2,FALSE),0)</f>
        <v>0</v>
      </c>
      <c r="H187" s="27">
        <v>0.93</v>
      </c>
    </row>
    <row r="188" spans="1:8" x14ac:dyDescent="0.25">
      <c r="A188" t="s">
        <v>1749</v>
      </c>
      <c r="B188" t="s">
        <v>1748</v>
      </c>
      <c r="C188" s="26">
        <v>72547571</v>
      </c>
      <c r="D188" s="26">
        <v>72547571</v>
      </c>
      <c r="E188" s="26">
        <v>0</v>
      </c>
      <c r="F188" s="26">
        <f>_xlfn.IFNA(VLOOKUP(A188,'313 expiration'!A$1:D$9,4,FALSE),0)</f>
        <v>0</v>
      </c>
      <c r="G188" s="26">
        <f>_xlfn.IFNA(VLOOKUP(A188,'TIF expiration'!$A$1:$B$3,2,FALSE),0)</f>
        <v>0</v>
      </c>
      <c r="H188" s="27">
        <v>0.93</v>
      </c>
    </row>
    <row r="189" spans="1:8" x14ac:dyDescent="0.25">
      <c r="A189" t="s">
        <v>1747</v>
      </c>
      <c r="B189" t="s">
        <v>1746</v>
      </c>
      <c r="C189" s="26">
        <v>37105709</v>
      </c>
      <c r="D189" s="26">
        <v>37105709</v>
      </c>
      <c r="E189" s="26">
        <v>0</v>
      </c>
      <c r="F189" s="26">
        <f>_xlfn.IFNA(VLOOKUP(A189,'313 expiration'!A$1:D$9,4,FALSE),0)</f>
        <v>0</v>
      </c>
      <c r="G189" s="26">
        <f>_xlfn.IFNA(VLOOKUP(A189,'TIF expiration'!$A$1:$B$3,2,FALSE),0)</f>
        <v>0</v>
      </c>
      <c r="H189" s="27">
        <v>0.93</v>
      </c>
    </row>
    <row r="190" spans="1:8" x14ac:dyDescent="0.25">
      <c r="A190" t="s">
        <v>1745</v>
      </c>
      <c r="B190" t="s">
        <v>1744</v>
      </c>
      <c r="C190" s="26">
        <v>150523438</v>
      </c>
      <c r="D190" s="26">
        <v>150523438</v>
      </c>
      <c r="E190" s="26">
        <v>0</v>
      </c>
      <c r="F190" s="26">
        <f>_xlfn.IFNA(VLOOKUP(A190,'313 expiration'!A$1:D$9,4,FALSE),0)</f>
        <v>0</v>
      </c>
      <c r="G190" s="26">
        <f>_xlfn.IFNA(VLOOKUP(A190,'TIF expiration'!$A$1:$B$3,2,FALSE),0)</f>
        <v>0</v>
      </c>
      <c r="H190" s="27">
        <v>0.93</v>
      </c>
    </row>
    <row r="191" spans="1:8" x14ac:dyDescent="0.25">
      <c r="A191" t="s">
        <v>1743</v>
      </c>
      <c r="B191" t="s">
        <v>1742</v>
      </c>
      <c r="C191" s="26">
        <v>75268434</v>
      </c>
      <c r="D191" s="26">
        <v>75268434</v>
      </c>
      <c r="E191" s="26">
        <v>0</v>
      </c>
      <c r="F191" s="26">
        <f>_xlfn.IFNA(VLOOKUP(A191,'313 expiration'!A$1:D$9,4,FALSE),0)</f>
        <v>0</v>
      </c>
      <c r="G191" s="26">
        <f>_xlfn.IFNA(VLOOKUP(A191,'TIF expiration'!$A$1:$B$3,2,FALSE),0)</f>
        <v>0</v>
      </c>
      <c r="H191" s="27">
        <v>0.93</v>
      </c>
    </row>
    <row r="192" spans="1:8" x14ac:dyDescent="0.25">
      <c r="A192" t="s">
        <v>1741</v>
      </c>
      <c r="B192" t="s">
        <v>1740</v>
      </c>
      <c r="C192" s="26">
        <v>1261730954</v>
      </c>
      <c r="D192" s="26">
        <v>1261730954</v>
      </c>
      <c r="E192" s="26">
        <v>0</v>
      </c>
      <c r="F192" s="26">
        <f>_xlfn.IFNA(VLOOKUP(A192,'313 expiration'!A$1:D$9,4,FALSE),0)</f>
        <v>0</v>
      </c>
      <c r="G192" s="26">
        <f>_xlfn.IFNA(VLOOKUP(A192,'TIF expiration'!$A$1:$B$3,2,FALSE),0)</f>
        <v>0</v>
      </c>
      <c r="H192" s="27">
        <v>0.93</v>
      </c>
    </row>
    <row r="193" spans="1:8" x14ac:dyDescent="0.25">
      <c r="A193" t="s">
        <v>1739</v>
      </c>
      <c r="B193" t="s">
        <v>1738</v>
      </c>
      <c r="C193" s="26">
        <v>390123609</v>
      </c>
      <c r="D193" s="26">
        <v>390123609</v>
      </c>
      <c r="E193" s="26">
        <v>0</v>
      </c>
      <c r="F193" s="26">
        <f>_xlfn.IFNA(VLOOKUP(A193,'313 expiration'!A$1:D$9,4,FALSE),0)</f>
        <v>0</v>
      </c>
      <c r="G193" s="26">
        <f>_xlfn.IFNA(VLOOKUP(A193,'TIF expiration'!$A$1:$B$3,2,FALSE),0)</f>
        <v>0</v>
      </c>
      <c r="H193" s="27">
        <v>0.93</v>
      </c>
    </row>
    <row r="194" spans="1:8" x14ac:dyDescent="0.25">
      <c r="A194" t="s">
        <v>1737</v>
      </c>
      <c r="B194" t="s">
        <v>1211</v>
      </c>
      <c r="C194" s="26">
        <v>332737849</v>
      </c>
      <c r="D194" s="26">
        <v>332737849</v>
      </c>
      <c r="E194" s="26">
        <v>0</v>
      </c>
      <c r="F194" s="26">
        <f>_xlfn.IFNA(VLOOKUP(A194,'313 expiration'!A$1:D$9,4,FALSE),0)</f>
        <v>0</v>
      </c>
      <c r="G194" s="26">
        <f>_xlfn.IFNA(VLOOKUP(A194,'TIF expiration'!$A$1:$B$3,2,FALSE),0)</f>
        <v>0</v>
      </c>
      <c r="H194" s="27">
        <v>0.93</v>
      </c>
    </row>
    <row r="195" spans="1:8" x14ac:dyDescent="0.25">
      <c r="A195" t="s">
        <v>1736</v>
      </c>
      <c r="B195" t="s">
        <v>1735</v>
      </c>
      <c r="C195" s="26">
        <v>786655698</v>
      </c>
      <c r="D195" s="26">
        <v>786655698</v>
      </c>
      <c r="E195" s="26">
        <v>0</v>
      </c>
      <c r="F195" s="26">
        <f>_xlfn.IFNA(VLOOKUP(A195,'313 expiration'!A$1:D$9,4,FALSE),0)</f>
        <v>0</v>
      </c>
      <c r="G195" s="26">
        <f>_xlfn.IFNA(VLOOKUP(A195,'TIF expiration'!$A$1:$B$3,2,FALSE),0)</f>
        <v>0</v>
      </c>
      <c r="H195" s="27">
        <v>0.93</v>
      </c>
    </row>
    <row r="196" spans="1:8" x14ac:dyDescent="0.25">
      <c r="A196" t="s">
        <v>1734</v>
      </c>
      <c r="B196" t="s">
        <v>1733</v>
      </c>
      <c r="C196" s="26">
        <v>186233370</v>
      </c>
      <c r="D196" s="26">
        <v>186233370</v>
      </c>
      <c r="E196" s="26">
        <v>0</v>
      </c>
      <c r="F196" s="26">
        <f>_xlfn.IFNA(VLOOKUP(A196,'313 expiration'!A$1:D$9,4,FALSE),0)</f>
        <v>0</v>
      </c>
      <c r="G196" s="26">
        <f>_xlfn.IFNA(VLOOKUP(A196,'TIF expiration'!$A$1:$B$3,2,FALSE),0)</f>
        <v>0</v>
      </c>
      <c r="H196" s="27">
        <v>0.93</v>
      </c>
    </row>
    <row r="197" spans="1:8" x14ac:dyDescent="0.25">
      <c r="A197" t="s">
        <v>1732</v>
      </c>
      <c r="B197" t="s">
        <v>1731</v>
      </c>
      <c r="C197" s="26">
        <v>362602303</v>
      </c>
      <c r="D197" s="26">
        <v>362602303</v>
      </c>
      <c r="E197" s="26">
        <v>0</v>
      </c>
      <c r="F197" s="26">
        <f>_xlfn.IFNA(VLOOKUP(A197,'313 expiration'!A$1:D$9,4,FALSE),0)</f>
        <v>0</v>
      </c>
      <c r="G197" s="26">
        <f>_xlfn.IFNA(VLOOKUP(A197,'TIF expiration'!$A$1:$B$3,2,FALSE),0)</f>
        <v>0</v>
      </c>
      <c r="H197" s="27">
        <v>0.93</v>
      </c>
    </row>
    <row r="198" spans="1:8" x14ac:dyDescent="0.25">
      <c r="A198" t="s">
        <v>1730</v>
      </c>
      <c r="B198" t="s">
        <v>1729</v>
      </c>
      <c r="C198" s="26">
        <v>14360254</v>
      </c>
      <c r="D198" s="26">
        <v>14360254</v>
      </c>
      <c r="E198" s="26">
        <v>0</v>
      </c>
      <c r="F198" s="26">
        <f>_xlfn.IFNA(VLOOKUP(A198,'313 expiration'!A$1:D$9,4,FALSE),0)</f>
        <v>0</v>
      </c>
      <c r="G198" s="26">
        <f>_xlfn.IFNA(VLOOKUP(A198,'TIF expiration'!$A$1:$B$3,2,FALSE),0)</f>
        <v>0</v>
      </c>
      <c r="H198" s="27">
        <v>0.93</v>
      </c>
    </row>
    <row r="199" spans="1:8" x14ac:dyDescent="0.25">
      <c r="A199" t="s">
        <v>1728</v>
      </c>
      <c r="B199" t="s">
        <v>1727</v>
      </c>
      <c r="C199" s="26">
        <v>153601403</v>
      </c>
      <c r="D199" s="26">
        <v>153601403</v>
      </c>
      <c r="E199" s="26">
        <v>0</v>
      </c>
      <c r="F199" s="26">
        <f>_xlfn.IFNA(VLOOKUP(A199,'313 expiration'!A$1:D$9,4,FALSE),0)</f>
        <v>0</v>
      </c>
      <c r="G199" s="26">
        <f>_xlfn.IFNA(VLOOKUP(A199,'TIF expiration'!$A$1:$B$3,2,FALSE),0)</f>
        <v>0</v>
      </c>
      <c r="H199" s="27">
        <v>0.93</v>
      </c>
    </row>
    <row r="200" spans="1:8" x14ac:dyDescent="0.25">
      <c r="A200" t="s">
        <v>1726</v>
      </c>
      <c r="B200" t="s">
        <v>1725</v>
      </c>
      <c r="C200" s="26">
        <v>109643061</v>
      </c>
      <c r="D200" s="26">
        <v>109643061</v>
      </c>
      <c r="E200" s="26">
        <v>0</v>
      </c>
      <c r="F200" s="26">
        <f>_xlfn.IFNA(VLOOKUP(A200,'313 expiration'!A$1:D$9,4,FALSE),0)</f>
        <v>0</v>
      </c>
      <c r="G200" s="26">
        <f>_xlfn.IFNA(VLOOKUP(A200,'TIF expiration'!$A$1:$B$3,2,FALSE),0)</f>
        <v>0</v>
      </c>
      <c r="H200" s="27">
        <v>0.93</v>
      </c>
    </row>
    <row r="201" spans="1:8" x14ac:dyDescent="0.25">
      <c r="A201" t="s">
        <v>1724</v>
      </c>
      <c r="B201" t="s">
        <v>1723</v>
      </c>
      <c r="C201" s="26">
        <v>839121561</v>
      </c>
      <c r="D201" s="26">
        <v>839121561</v>
      </c>
      <c r="E201" s="26">
        <v>0</v>
      </c>
      <c r="F201" s="26">
        <f>_xlfn.IFNA(VLOOKUP(A201,'313 expiration'!A$1:D$9,4,FALSE),0)</f>
        <v>0</v>
      </c>
      <c r="G201" s="26">
        <f>_xlfn.IFNA(VLOOKUP(A201,'TIF expiration'!$A$1:$B$3,2,FALSE),0)</f>
        <v>0</v>
      </c>
      <c r="H201" s="27">
        <v>0.93</v>
      </c>
    </row>
    <row r="202" spans="1:8" x14ac:dyDescent="0.25">
      <c r="A202" t="s">
        <v>1722</v>
      </c>
      <c r="B202" t="s">
        <v>1721</v>
      </c>
      <c r="C202" s="26">
        <v>77137837</v>
      </c>
      <c r="D202" s="26">
        <v>77137837</v>
      </c>
      <c r="E202" s="26">
        <v>0</v>
      </c>
      <c r="F202" s="26">
        <f>_xlfn.IFNA(VLOOKUP(A202,'313 expiration'!A$1:D$9,4,FALSE),0)</f>
        <v>0</v>
      </c>
      <c r="G202" s="26">
        <f>_xlfn.IFNA(VLOOKUP(A202,'TIF expiration'!$A$1:$B$3,2,FALSE),0)</f>
        <v>0</v>
      </c>
      <c r="H202" s="27">
        <v>0.93</v>
      </c>
    </row>
    <row r="203" spans="1:8" x14ac:dyDescent="0.25">
      <c r="A203" t="s">
        <v>1720</v>
      </c>
      <c r="B203" t="s">
        <v>1719</v>
      </c>
      <c r="C203" s="26">
        <v>96050404</v>
      </c>
      <c r="D203" s="26">
        <v>96050404</v>
      </c>
      <c r="E203" s="26">
        <v>0</v>
      </c>
      <c r="F203" s="26">
        <f>_xlfn.IFNA(VLOOKUP(A203,'313 expiration'!A$1:D$9,4,FALSE),0)</f>
        <v>0</v>
      </c>
      <c r="G203" s="26">
        <f>_xlfn.IFNA(VLOOKUP(A203,'TIF expiration'!$A$1:$B$3,2,FALSE),0)</f>
        <v>0</v>
      </c>
      <c r="H203" s="27">
        <v>0.93</v>
      </c>
    </row>
    <row r="204" spans="1:8" x14ac:dyDescent="0.25">
      <c r="A204" t="s">
        <v>1718</v>
      </c>
      <c r="B204" t="s">
        <v>1717</v>
      </c>
      <c r="C204" s="26">
        <v>1449957167</v>
      </c>
      <c r="D204" s="26">
        <v>1449957167</v>
      </c>
      <c r="E204" s="26">
        <v>0</v>
      </c>
      <c r="F204" s="26">
        <f>_xlfn.IFNA(VLOOKUP(A204,'313 expiration'!A$1:D$9,4,FALSE),0)</f>
        <v>0</v>
      </c>
      <c r="G204" s="26">
        <f>_xlfn.IFNA(VLOOKUP(A204,'TIF expiration'!$A$1:$B$3,2,FALSE),0)</f>
        <v>0</v>
      </c>
      <c r="H204" s="27">
        <v>0.93</v>
      </c>
    </row>
    <row r="205" spans="1:8" x14ac:dyDescent="0.25">
      <c r="A205" t="s">
        <v>1716</v>
      </c>
      <c r="B205" t="s">
        <v>1715</v>
      </c>
      <c r="C205" s="26">
        <v>163241115</v>
      </c>
      <c r="D205" s="26">
        <v>162100555</v>
      </c>
      <c r="E205" s="26">
        <v>2281120</v>
      </c>
      <c r="F205" s="26">
        <f>_xlfn.IFNA(VLOOKUP(A205,'313 expiration'!A$1:D$9,4,FALSE),0)</f>
        <v>0</v>
      </c>
      <c r="G205" s="26">
        <f>_xlfn.IFNA(VLOOKUP(A205,'TIF expiration'!$A$1:$B$3,2,FALSE),0)</f>
        <v>0</v>
      </c>
      <c r="H205" s="27">
        <v>0.93</v>
      </c>
    </row>
    <row r="206" spans="1:8" x14ac:dyDescent="0.25">
      <c r="A206" t="s">
        <v>1714</v>
      </c>
      <c r="B206" t="s">
        <v>1713</v>
      </c>
      <c r="C206" s="26">
        <v>1250318847</v>
      </c>
      <c r="D206" s="26">
        <v>1250318847</v>
      </c>
      <c r="E206" s="26">
        <v>0</v>
      </c>
      <c r="F206" s="26">
        <f>_xlfn.IFNA(VLOOKUP(A206,'313 expiration'!A$1:D$9,4,FALSE),0)</f>
        <v>0</v>
      </c>
      <c r="G206" s="26">
        <f>_xlfn.IFNA(VLOOKUP(A206,'TIF expiration'!$A$1:$B$3,2,FALSE),0)</f>
        <v>0</v>
      </c>
      <c r="H206" s="27">
        <v>0.93</v>
      </c>
    </row>
    <row r="207" spans="1:8" x14ac:dyDescent="0.25">
      <c r="A207" t="s">
        <v>1712</v>
      </c>
      <c r="B207" t="s">
        <v>1711</v>
      </c>
      <c r="C207" s="26">
        <v>1514130750</v>
      </c>
      <c r="D207" s="26">
        <v>1510883590</v>
      </c>
      <c r="E207" s="26">
        <v>6494320</v>
      </c>
      <c r="F207" s="26">
        <f>_xlfn.IFNA(VLOOKUP(A207,'313 expiration'!A$1:D$9,4,FALSE),0)</f>
        <v>0</v>
      </c>
      <c r="G207" s="26">
        <f>_xlfn.IFNA(VLOOKUP(A207,'TIF expiration'!$A$1:$B$3,2,FALSE),0)</f>
        <v>0</v>
      </c>
      <c r="H207" s="27">
        <v>0.93</v>
      </c>
    </row>
    <row r="208" spans="1:8" x14ac:dyDescent="0.25">
      <c r="A208" t="s">
        <v>1710</v>
      </c>
      <c r="B208" t="s">
        <v>1709</v>
      </c>
      <c r="C208" s="26">
        <v>118685977</v>
      </c>
      <c r="D208" s="26">
        <v>118685977</v>
      </c>
      <c r="E208" s="26">
        <v>0</v>
      </c>
      <c r="F208" s="26">
        <f>_xlfn.IFNA(VLOOKUP(A208,'313 expiration'!A$1:D$9,4,FALSE),0)</f>
        <v>0</v>
      </c>
      <c r="G208" s="26">
        <f>_xlfn.IFNA(VLOOKUP(A208,'TIF expiration'!$A$1:$B$3,2,FALSE),0)</f>
        <v>0</v>
      </c>
      <c r="H208" s="27">
        <v>0.93</v>
      </c>
    </row>
    <row r="209" spans="1:8" x14ac:dyDescent="0.25">
      <c r="A209" t="s">
        <v>1708</v>
      </c>
      <c r="B209" t="s">
        <v>1707</v>
      </c>
      <c r="C209" s="26">
        <v>206234742</v>
      </c>
      <c r="D209" s="26">
        <v>206234742</v>
      </c>
      <c r="E209" s="26">
        <v>0</v>
      </c>
      <c r="F209" s="26">
        <f>_xlfn.IFNA(VLOOKUP(A209,'313 expiration'!A$1:D$9,4,FALSE),0)</f>
        <v>0</v>
      </c>
      <c r="G209" s="26">
        <f>_xlfn.IFNA(VLOOKUP(A209,'TIF expiration'!$A$1:$B$3,2,FALSE),0)</f>
        <v>0</v>
      </c>
      <c r="H209" s="27">
        <v>0.93</v>
      </c>
    </row>
    <row r="210" spans="1:8" x14ac:dyDescent="0.25">
      <c r="A210" t="s">
        <v>1706</v>
      </c>
      <c r="B210" t="s">
        <v>1705</v>
      </c>
      <c r="C210" s="26">
        <v>154234743</v>
      </c>
      <c r="D210" s="26">
        <v>154234743</v>
      </c>
      <c r="E210" s="26">
        <v>0</v>
      </c>
      <c r="F210" s="26">
        <f>_xlfn.IFNA(VLOOKUP(A210,'313 expiration'!A$1:D$9,4,FALSE),0)</f>
        <v>0</v>
      </c>
      <c r="G210" s="26">
        <f>_xlfn.IFNA(VLOOKUP(A210,'TIF expiration'!$A$1:$B$3,2,FALSE),0)</f>
        <v>0</v>
      </c>
      <c r="H210" s="27">
        <v>0.93</v>
      </c>
    </row>
    <row r="211" spans="1:8" x14ac:dyDescent="0.25">
      <c r="A211" t="s">
        <v>1704</v>
      </c>
      <c r="B211" t="s">
        <v>1703</v>
      </c>
      <c r="C211" s="26">
        <v>2508582920</v>
      </c>
      <c r="D211" s="26">
        <v>2508582920</v>
      </c>
      <c r="E211" s="26">
        <v>0</v>
      </c>
      <c r="F211" s="26">
        <f>_xlfn.IFNA(VLOOKUP(A211,'313 expiration'!A$1:D$9,4,FALSE),0)</f>
        <v>0</v>
      </c>
      <c r="G211" s="26">
        <f>_xlfn.IFNA(VLOOKUP(A211,'TIF expiration'!$A$1:$B$3,2,FALSE),0)</f>
        <v>0</v>
      </c>
      <c r="H211" s="27">
        <v>0.93</v>
      </c>
    </row>
    <row r="212" spans="1:8" x14ac:dyDescent="0.25">
      <c r="A212" t="s">
        <v>1702</v>
      </c>
      <c r="B212" t="s">
        <v>1701</v>
      </c>
      <c r="C212" s="26">
        <v>1214081474</v>
      </c>
      <c r="D212" s="26">
        <v>1214081474</v>
      </c>
      <c r="E212" s="26">
        <v>0</v>
      </c>
      <c r="F212" s="26">
        <f>_xlfn.IFNA(VLOOKUP(A212,'313 expiration'!A$1:D$9,4,FALSE),0)</f>
        <v>0</v>
      </c>
      <c r="G212" s="26">
        <f>_xlfn.IFNA(VLOOKUP(A212,'TIF expiration'!$A$1:$B$3,2,FALSE),0)</f>
        <v>0</v>
      </c>
      <c r="H212" s="27">
        <v>0.93</v>
      </c>
    </row>
    <row r="213" spans="1:8" x14ac:dyDescent="0.25">
      <c r="A213" t="s">
        <v>1700</v>
      </c>
      <c r="B213" t="s">
        <v>1699</v>
      </c>
      <c r="C213" s="26">
        <v>195048931</v>
      </c>
      <c r="D213" s="26">
        <v>195048931</v>
      </c>
      <c r="E213" s="26">
        <v>0</v>
      </c>
      <c r="F213" s="26">
        <f>_xlfn.IFNA(VLOOKUP(A213,'313 expiration'!A$1:D$9,4,FALSE),0)</f>
        <v>0</v>
      </c>
      <c r="G213" s="26">
        <f>_xlfn.IFNA(VLOOKUP(A213,'TIF expiration'!$A$1:$B$3,2,FALSE),0)</f>
        <v>0</v>
      </c>
      <c r="H213" s="27">
        <v>0.93</v>
      </c>
    </row>
    <row r="214" spans="1:8" x14ac:dyDescent="0.25">
      <c r="A214" t="s">
        <v>1698</v>
      </c>
      <c r="B214" t="s">
        <v>1697</v>
      </c>
      <c r="C214" s="26">
        <v>23095609030</v>
      </c>
      <c r="D214" s="26">
        <v>23095609030</v>
      </c>
      <c r="E214" s="26">
        <v>0</v>
      </c>
      <c r="F214" s="26">
        <f>_xlfn.IFNA(VLOOKUP(A214,'313 expiration'!A$1:D$9,4,FALSE),0)</f>
        <v>0</v>
      </c>
      <c r="G214" s="26">
        <f>_xlfn.IFNA(VLOOKUP(A214,'TIF expiration'!$A$1:$B$3,2,FALSE),0)</f>
        <v>0</v>
      </c>
      <c r="H214" s="27">
        <v>0.93</v>
      </c>
    </row>
    <row r="215" spans="1:8" x14ac:dyDescent="0.25">
      <c r="A215" t="s">
        <v>1696</v>
      </c>
      <c r="B215" t="s">
        <v>1695</v>
      </c>
      <c r="C215" s="26">
        <v>3774655978</v>
      </c>
      <c r="D215" s="26">
        <v>3774655978</v>
      </c>
      <c r="E215" s="26">
        <v>0</v>
      </c>
      <c r="F215" s="26">
        <f>_xlfn.IFNA(VLOOKUP(A215,'313 expiration'!A$1:D$9,4,FALSE),0)</f>
        <v>0</v>
      </c>
      <c r="G215" s="26">
        <f>_xlfn.IFNA(VLOOKUP(A215,'TIF expiration'!$A$1:$B$3,2,FALSE),0)</f>
        <v>55569218.989280239</v>
      </c>
      <c r="H215" s="27">
        <v>0.93</v>
      </c>
    </row>
    <row r="216" spans="1:8" x14ac:dyDescent="0.25">
      <c r="A216" t="s">
        <v>1694</v>
      </c>
      <c r="B216" t="s">
        <v>1693</v>
      </c>
      <c r="C216" s="26">
        <v>129395816096</v>
      </c>
      <c r="D216" s="26">
        <v>126999051971</v>
      </c>
      <c r="E216" s="26">
        <v>4793528250</v>
      </c>
      <c r="F216" s="26">
        <f>_xlfn.IFNA(VLOOKUP(A216,'313 expiration'!A$1:D$9,4,FALSE),0)</f>
        <v>0</v>
      </c>
      <c r="G216" s="26">
        <f>_xlfn.IFNA(VLOOKUP(A216,'TIF expiration'!$A$1:$B$3,2,FALSE),0)</f>
        <v>0</v>
      </c>
      <c r="H216" s="27">
        <v>0.93</v>
      </c>
    </row>
    <row r="217" spans="1:8" x14ac:dyDescent="0.25">
      <c r="A217" t="s">
        <v>1692</v>
      </c>
      <c r="B217" t="s">
        <v>1691</v>
      </c>
      <c r="C217" s="26">
        <v>3348587189</v>
      </c>
      <c r="D217" s="26">
        <v>3348587189</v>
      </c>
      <c r="E217" s="26">
        <v>0</v>
      </c>
      <c r="F217" s="26">
        <f>_xlfn.IFNA(VLOOKUP(A217,'313 expiration'!A$1:D$9,4,FALSE),0)</f>
        <v>0</v>
      </c>
      <c r="G217" s="26">
        <f>_xlfn.IFNA(VLOOKUP(A217,'TIF expiration'!$A$1:$B$3,2,FALSE),0)</f>
        <v>0</v>
      </c>
      <c r="H217" s="27">
        <v>0.93</v>
      </c>
    </row>
    <row r="218" spans="1:8" x14ac:dyDescent="0.25">
      <c r="A218" t="s">
        <v>1690</v>
      </c>
      <c r="B218" t="s">
        <v>1689</v>
      </c>
      <c r="C218" s="26">
        <v>4914008075</v>
      </c>
      <c r="D218" s="26">
        <v>4914008075</v>
      </c>
      <c r="E218" s="26">
        <v>0</v>
      </c>
      <c r="F218" s="26">
        <f>_xlfn.IFNA(VLOOKUP(A218,'313 expiration'!A$1:D$9,4,FALSE),0)</f>
        <v>0</v>
      </c>
      <c r="G218" s="26">
        <f>_xlfn.IFNA(VLOOKUP(A218,'TIF expiration'!$A$1:$B$3,2,FALSE),0)</f>
        <v>0</v>
      </c>
      <c r="H218" s="27">
        <v>0.93</v>
      </c>
    </row>
    <row r="219" spans="1:8" x14ac:dyDescent="0.25">
      <c r="A219" t="s">
        <v>1688</v>
      </c>
      <c r="B219" t="s">
        <v>1687</v>
      </c>
      <c r="C219" s="26">
        <v>20515640268</v>
      </c>
      <c r="D219" s="26">
        <v>20515640268</v>
      </c>
      <c r="E219" s="26">
        <v>0</v>
      </c>
      <c r="F219" s="26">
        <f>_xlfn.IFNA(VLOOKUP(A219,'313 expiration'!A$1:D$9,4,FALSE),0)</f>
        <v>0</v>
      </c>
      <c r="G219" s="26">
        <f>_xlfn.IFNA(VLOOKUP(A219,'TIF expiration'!$A$1:$B$3,2,FALSE),0)</f>
        <v>0</v>
      </c>
      <c r="H219" s="27">
        <v>0.93</v>
      </c>
    </row>
    <row r="220" spans="1:8" x14ac:dyDescent="0.25">
      <c r="A220" t="s">
        <v>1686</v>
      </c>
      <c r="B220" t="s">
        <v>1685</v>
      </c>
      <c r="C220" s="26">
        <v>7548812166</v>
      </c>
      <c r="D220" s="26">
        <v>7548812166</v>
      </c>
      <c r="E220" s="26">
        <v>0</v>
      </c>
      <c r="F220" s="26">
        <f>_xlfn.IFNA(VLOOKUP(A220,'313 expiration'!A$1:D$9,4,FALSE),0)</f>
        <v>0</v>
      </c>
      <c r="G220" s="26">
        <f>_xlfn.IFNA(VLOOKUP(A220,'TIF expiration'!$A$1:$B$3,2,FALSE),0)</f>
        <v>371888126.88919944</v>
      </c>
      <c r="H220" s="27">
        <v>0.93</v>
      </c>
    </row>
    <row r="221" spans="1:8" x14ac:dyDescent="0.25">
      <c r="A221" t="s">
        <v>1684</v>
      </c>
      <c r="B221" t="s">
        <v>561</v>
      </c>
      <c r="C221" s="26">
        <v>17587096858</v>
      </c>
      <c r="D221" s="26">
        <v>16131511173</v>
      </c>
      <c r="E221" s="26">
        <v>2911171370</v>
      </c>
      <c r="F221" s="26">
        <f>_xlfn.IFNA(VLOOKUP(A221,'313 expiration'!A$1:D$9,4,FALSE),0)</f>
        <v>0</v>
      </c>
      <c r="G221" s="26">
        <f>_xlfn.IFNA(VLOOKUP(A221,'TIF expiration'!$A$1:$B$3,2,FALSE),0)</f>
        <v>0</v>
      </c>
      <c r="H221" s="27">
        <v>0.93</v>
      </c>
    </row>
    <row r="222" spans="1:8" x14ac:dyDescent="0.25">
      <c r="A222" t="s">
        <v>1683</v>
      </c>
      <c r="B222" t="s">
        <v>1682</v>
      </c>
      <c r="C222" s="26">
        <v>14289455871</v>
      </c>
      <c r="D222" s="26">
        <v>14289455871</v>
      </c>
      <c r="E222" s="26">
        <v>0</v>
      </c>
      <c r="F222" s="26">
        <f>_xlfn.IFNA(VLOOKUP(A222,'313 expiration'!A$1:D$9,4,FALSE),0)</f>
        <v>0</v>
      </c>
      <c r="G222" s="26">
        <f>_xlfn.IFNA(VLOOKUP(A222,'TIF expiration'!$A$1:$B$3,2,FALSE),0)</f>
        <v>0</v>
      </c>
      <c r="H222" s="27">
        <v>0.93</v>
      </c>
    </row>
    <row r="223" spans="1:8" x14ac:dyDescent="0.25">
      <c r="A223" t="s">
        <v>1681</v>
      </c>
      <c r="B223" t="s">
        <v>1680</v>
      </c>
      <c r="C223" s="26">
        <v>3061718529</v>
      </c>
      <c r="D223" s="26">
        <v>3061718529</v>
      </c>
      <c r="E223" s="26">
        <v>0</v>
      </c>
      <c r="F223" s="26">
        <f>_xlfn.IFNA(VLOOKUP(A223,'313 expiration'!A$1:D$9,4,FALSE),0)</f>
        <v>0</v>
      </c>
      <c r="G223" s="26">
        <f>_xlfn.IFNA(VLOOKUP(A223,'TIF expiration'!$A$1:$B$3,2,FALSE),0)</f>
        <v>0</v>
      </c>
      <c r="H223" s="27">
        <v>0.93</v>
      </c>
    </row>
    <row r="224" spans="1:8" x14ac:dyDescent="0.25">
      <c r="A224" t="s">
        <v>1679</v>
      </c>
      <c r="B224" t="s">
        <v>1678</v>
      </c>
      <c r="C224" s="26">
        <v>8874463631</v>
      </c>
      <c r="D224" s="26">
        <v>8874463631</v>
      </c>
      <c r="E224" s="26">
        <v>0</v>
      </c>
      <c r="F224" s="26">
        <f>_xlfn.IFNA(VLOOKUP(A224,'313 expiration'!A$1:D$9,4,FALSE),0)</f>
        <v>0</v>
      </c>
      <c r="G224" s="26">
        <f>_xlfn.IFNA(VLOOKUP(A224,'TIF expiration'!$A$1:$B$3,2,FALSE),0)</f>
        <v>0</v>
      </c>
      <c r="H224" s="27">
        <v>0.93</v>
      </c>
    </row>
    <row r="225" spans="1:8" x14ac:dyDescent="0.25">
      <c r="A225" t="s">
        <v>1677</v>
      </c>
      <c r="B225" t="s">
        <v>1676</v>
      </c>
      <c r="C225" s="26">
        <v>25181482287</v>
      </c>
      <c r="D225" s="26">
        <v>24521913884</v>
      </c>
      <c r="E225" s="26">
        <v>1319136806</v>
      </c>
      <c r="F225" s="26">
        <f>_xlfn.IFNA(VLOOKUP(A225,'313 expiration'!A$1:D$9,4,FALSE),0)</f>
        <v>0</v>
      </c>
      <c r="G225" s="26">
        <f>_xlfn.IFNA(VLOOKUP(A225,'TIF expiration'!$A$1:$B$3,2,FALSE),0)</f>
        <v>0</v>
      </c>
      <c r="H225" s="27">
        <v>0.93</v>
      </c>
    </row>
    <row r="226" spans="1:8" x14ac:dyDescent="0.25">
      <c r="A226" t="s">
        <v>1675</v>
      </c>
      <c r="B226" t="s">
        <v>1674</v>
      </c>
      <c r="C226" s="26">
        <v>1208046671</v>
      </c>
      <c r="D226" s="26">
        <v>1208046671</v>
      </c>
      <c r="E226" s="26">
        <v>0</v>
      </c>
      <c r="F226" s="26">
        <f>_xlfn.IFNA(VLOOKUP(A226,'313 expiration'!A$1:D$9,4,FALSE),0)</f>
        <v>0</v>
      </c>
      <c r="G226" s="26">
        <f>_xlfn.IFNA(VLOOKUP(A226,'TIF expiration'!$A$1:$B$3,2,FALSE),0)</f>
        <v>0</v>
      </c>
      <c r="H226" s="27">
        <v>0.93</v>
      </c>
    </row>
    <row r="227" spans="1:8" x14ac:dyDescent="0.25">
      <c r="A227" t="s">
        <v>1673</v>
      </c>
      <c r="B227" t="s">
        <v>1672</v>
      </c>
      <c r="C227" s="26">
        <v>13095593038</v>
      </c>
      <c r="D227" s="26">
        <v>13095593038</v>
      </c>
      <c r="E227" s="26">
        <v>0</v>
      </c>
      <c r="F227" s="26">
        <f>_xlfn.IFNA(VLOOKUP(A227,'313 expiration'!A$1:D$9,4,FALSE),0)</f>
        <v>0</v>
      </c>
      <c r="G227" s="26">
        <f>_xlfn.IFNA(VLOOKUP(A227,'TIF expiration'!$A$1:$B$3,2,FALSE),0)</f>
        <v>0</v>
      </c>
      <c r="H227" s="27">
        <v>0.93</v>
      </c>
    </row>
    <row r="228" spans="1:8" x14ac:dyDescent="0.25">
      <c r="A228" t="s">
        <v>1671</v>
      </c>
      <c r="B228" t="s">
        <v>690</v>
      </c>
      <c r="C228" s="26">
        <v>99889651</v>
      </c>
      <c r="D228" s="26">
        <v>99889651</v>
      </c>
      <c r="E228" s="26">
        <v>0</v>
      </c>
      <c r="F228" s="26">
        <f>_xlfn.IFNA(VLOOKUP(A228,'313 expiration'!A$1:D$9,4,FALSE),0)</f>
        <v>0</v>
      </c>
      <c r="G228" s="26">
        <f>_xlfn.IFNA(VLOOKUP(A228,'TIF expiration'!$A$1:$B$3,2,FALSE),0)</f>
        <v>0</v>
      </c>
      <c r="H228" s="27">
        <v>0.93</v>
      </c>
    </row>
    <row r="229" spans="1:8" x14ac:dyDescent="0.25">
      <c r="A229" t="s">
        <v>1670</v>
      </c>
      <c r="B229" t="s">
        <v>1669</v>
      </c>
      <c r="C229" s="26">
        <v>1481708392</v>
      </c>
      <c r="D229" s="26">
        <v>1480084012</v>
      </c>
      <c r="E229" s="26">
        <v>3248760</v>
      </c>
      <c r="F229" s="26">
        <f>_xlfn.IFNA(VLOOKUP(A229,'313 expiration'!A$1:D$9,4,FALSE),0)</f>
        <v>0</v>
      </c>
      <c r="G229" s="26">
        <f>_xlfn.IFNA(VLOOKUP(A229,'TIF expiration'!$A$1:$B$3,2,FALSE),0)</f>
        <v>0</v>
      </c>
      <c r="H229" s="27">
        <v>0.93</v>
      </c>
    </row>
    <row r="230" spans="1:8" x14ac:dyDescent="0.25">
      <c r="A230" t="s">
        <v>1668</v>
      </c>
      <c r="B230" t="s">
        <v>1667</v>
      </c>
      <c r="C230" s="26">
        <v>563963635</v>
      </c>
      <c r="D230" s="26">
        <v>563963635</v>
      </c>
      <c r="E230" s="26">
        <v>0</v>
      </c>
      <c r="F230" s="26">
        <f>_xlfn.IFNA(VLOOKUP(A230,'313 expiration'!A$1:D$9,4,FALSE),0)</f>
        <v>0</v>
      </c>
      <c r="G230" s="26">
        <f>_xlfn.IFNA(VLOOKUP(A230,'TIF expiration'!$A$1:$B$3,2,FALSE),0)</f>
        <v>0</v>
      </c>
      <c r="H230" s="27">
        <v>0.93</v>
      </c>
    </row>
    <row r="231" spans="1:8" x14ac:dyDescent="0.25">
      <c r="A231" t="s">
        <v>1666</v>
      </c>
      <c r="B231" t="s">
        <v>1665</v>
      </c>
      <c r="C231" s="26">
        <v>1282244023</v>
      </c>
      <c r="D231" s="26">
        <v>1280923514</v>
      </c>
      <c r="E231" s="26">
        <v>2641018</v>
      </c>
      <c r="F231" s="26">
        <f>_xlfn.IFNA(VLOOKUP(A231,'313 expiration'!A$1:D$9,4,FALSE),0)</f>
        <v>0</v>
      </c>
      <c r="G231" s="26">
        <f>_xlfn.IFNA(VLOOKUP(A231,'TIF expiration'!$A$1:$B$3,2,FALSE),0)</f>
        <v>0</v>
      </c>
      <c r="H231" s="27">
        <v>0.93</v>
      </c>
    </row>
    <row r="232" spans="1:8" x14ac:dyDescent="0.25">
      <c r="A232" t="s">
        <v>1664</v>
      </c>
      <c r="B232" t="s">
        <v>1663</v>
      </c>
      <c r="C232" s="26">
        <v>1518136663</v>
      </c>
      <c r="D232" s="26">
        <v>1518136663</v>
      </c>
      <c r="E232" s="26">
        <v>0</v>
      </c>
      <c r="F232" s="26">
        <f>_xlfn.IFNA(VLOOKUP(A232,'313 expiration'!A$1:D$9,4,FALSE),0)</f>
        <v>0</v>
      </c>
      <c r="G232" s="26">
        <f>_xlfn.IFNA(VLOOKUP(A232,'TIF expiration'!$A$1:$B$3,2,FALSE),0)</f>
        <v>0</v>
      </c>
      <c r="H232" s="27">
        <v>0.93</v>
      </c>
    </row>
    <row r="233" spans="1:8" x14ac:dyDescent="0.25">
      <c r="A233" t="s">
        <v>1662</v>
      </c>
      <c r="B233" t="s">
        <v>1661</v>
      </c>
      <c r="C233" s="26">
        <v>67725751</v>
      </c>
      <c r="D233" s="26">
        <v>67725751</v>
      </c>
      <c r="E233" s="26">
        <v>0</v>
      </c>
      <c r="F233" s="26">
        <f>_xlfn.IFNA(VLOOKUP(A233,'313 expiration'!A$1:D$9,4,FALSE),0)</f>
        <v>0</v>
      </c>
      <c r="G233" s="26">
        <f>_xlfn.IFNA(VLOOKUP(A233,'TIF expiration'!$A$1:$B$3,2,FALSE),0)</f>
        <v>0</v>
      </c>
      <c r="H233" s="27">
        <v>0.93</v>
      </c>
    </row>
    <row r="234" spans="1:8" x14ac:dyDescent="0.25">
      <c r="A234" t="s">
        <v>1660</v>
      </c>
      <c r="B234" t="s">
        <v>1659</v>
      </c>
      <c r="C234" s="26">
        <v>231245050</v>
      </c>
      <c r="D234" s="26">
        <v>231245050</v>
      </c>
      <c r="E234" s="26">
        <v>0</v>
      </c>
      <c r="F234" s="26">
        <f>_xlfn.IFNA(VLOOKUP(A234,'313 expiration'!A$1:D$9,4,FALSE),0)</f>
        <v>0</v>
      </c>
      <c r="G234" s="26">
        <f>_xlfn.IFNA(VLOOKUP(A234,'TIF expiration'!$A$1:$B$3,2,FALSE),0)</f>
        <v>0</v>
      </c>
      <c r="H234" s="27">
        <v>0.93</v>
      </c>
    </row>
    <row r="235" spans="1:8" x14ac:dyDescent="0.25">
      <c r="A235" t="s">
        <v>1658</v>
      </c>
      <c r="B235" t="s">
        <v>1657</v>
      </c>
      <c r="C235" s="26">
        <v>69696806</v>
      </c>
      <c r="D235" s="26">
        <v>69696806</v>
      </c>
      <c r="E235" s="26">
        <v>0</v>
      </c>
      <c r="F235" s="26">
        <f>_xlfn.IFNA(VLOOKUP(A235,'313 expiration'!A$1:D$9,4,FALSE),0)</f>
        <v>0</v>
      </c>
      <c r="G235" s="26">
        <f>_xlfn.IFNA(VLOOKUP(A235,'TIF expiration'!$A$1:$B$3,2,FALSE),0)</f>
        <v>0</v>
      </c>
      <c r="H235" s="27">
        <v>0.93</v>
      </c>
    </row>
    <row r="236" spans="1:8" x14ac:dyDescent="0.25">
      <c r="A236" t="s">
        <v>1656</v>
      </c>
      <c r="B236" t="s">
        <v>1655</v>
      </c>
      <c r="C236" s="26">
        <v>19818562179</v>
      </c>
      <c r="D236" s="26">
        <v>19818562179</v>
      </c>
      <c r="E236" s="26">
        <v>0</v>
      </c>
      <c r="F236" s="26">
        <f>_xlfn.IFNA(VLOOKUP(A236,'313 expiration'!A$1:D$9,4,FALSE),0)</f>
        <v>0</v>
      </c>
      <c r="G236" s="26">
        <f>_xlfn.IFNA(VLOOKUP(A236,'TIF expiration'!$A$1:$B$3,2,FALSE),0)</f>
        <v>0</v>
      </c>
      <c r="H236" s="27">
        <v>0.93</v>
      </c>
    </row>
    <row r="237" spans="1:8" x14ac:dyDescent="0.25">
      <c r="A237" t="s">
        <v>1654</v>
      </c>
      <c r="B237" t="s">
        <v>1653</v>
      </c>
      <c r="C237" s="26">
        <v>42071478491</v>
      </c>
      <c r="D237" s="26">
        <v>42071478491</v>
      </c>
      <c r="E237" s="26">
        <v>0</v>
      </c>
      <c r="F237" s="26">
        <f>_xlfn.IFNA(VLOOKUP(A237,'313 expiration'!A$1:D$9,4,FALSE),0)</f>
        <v>0</v>
      </c>
      <c r="G237" s="26">
        <f>_xlfn.IFNA(VLOOKUP(A237,'TIF expiration'!$A$1:$B$3,2,FALSE),0)</f>
        <v>0</v>
      </c>
      <c r="H237" s="27">
        <v>0.93</v>
      </c>
    </row>
    <row r="238" spans="1:8" x14ac:dyDescent="0.25">
      <c r="A238" t="s">
        <v>1652</v>
      </c>
      <c r="B238" t="s">
        <v>1651</v>
      </c>
      <c r="C238" s="26">
        <v>858233136</v>
      </c>
      <c r="D238" s="26">
        <v>858233136</v>
      </c>
      <c r="E238" s="26">
        <v>0</v>
      </c>
      <c r="F238" s="26">
        <f>_xlfn.IFNA(VLOOKUP(A238,'313 expiration'!A$1:D$9,4,FALSE),0)</f>
        <v>0</v>
      </c>
      <c r="G238" s="26">
        <f>_xlfn.IFNA(VLOOKUP(A238,'TIF expiration'!$A$1:$B$3,2,FALSE),0)</f>
        <v>0</v>
      </c>
      <c r="H238" s="27">
        <v>0.93</v>
      </c>
    </row>
    <row r="239" spans="1:8" x14ac:dyDescent="0.25">
      <c r="A239" t="s">
        <v>1650</v>
      </c>
      <c r="B239" t="s">
        <v>1649</v>
      </c>
      <c r="C239" s="26">
        <v>937978072</v>
      </c>
      <c r="D239" s="26">
        <v>937978072</v>
      </c>
      <c r="E239" s="26">
        <v>0</v>
      </c>
      <c r="F239" s="26">
        <f>_xlfn.IFNA(VLOOKUP(A239,'313 expiration'!A$1:D$9,4,FALSE),0)</f>
        <v>0</v>
      </c>
      <c r="G239" s="26">
        <f>_xlfn.IFNA(VLOOKUP(A239,'TIF expiration'!$A$1:$B$3,2,FALSE),0)</f>
        <v>0</v>
      </c>
      <c r="H239" s="27">
        <v>0.93</v>
      </c>
    </row>
    <row r="240" spans="1:8" x14ac:dyDescent="0.25">
      <c r="A240" t="s">
        <v>1648</v>
      </c>
      <c r="B240" t="s">
        <v>1647</v>
      </c>
      <c r="C240" s="26">
        <v>769989586</v>
      </c>
      <c r="D240" s="26">
        <v>769989586</v>
      </c>
      <c r="E240" s="26">
        <v>0</v>
      </c>
      <c r="F240" s="26">
        <f>_xlfn.IFNA(VLOOKUP(A240,'313 expiration'!A$1:D$9,4,FALSE),0)</f>
        <v>0</v>
      </c>
      <c r="G240" s="26">
        <f>_xlfn.IFNA(VLOOKUP(A240,'TIF expiration'!$A$1:$B$3,2,FALSE),0)</f>
        <v>0</v>
      </c>
      <c r="H240" s="27">
        <v>0.93</v>
      </c>
    </row>
    <row r="241" spans="1:8" x14ac:dyDescent="0.25">
      <c r="A241" t="s">
        <v>1646</v>
      </c>
      <c r="B241" t="s">
        <v>1645</v>
      </c>
      <c r="C241" s="26">
        <v>1158247576</v>
      </c>
      <c r="D241" s="26">
        <v>1158247576</v>
      </c>
      <c r="E241" s="26">
        <v>0</v>
      </c>
      <c r="F241" s="26">
        <f>_xlfn.IFNA(VLOOKUP(A241,'313 expiration'!A$1:D$9,4,FALSE),0)</f>
        <v>0</v>
      </c>
      <c r="G241" s="26">
        <f>_xlfn.IFNA(VLOOKUP(A241,'TIF expiration'!$A$1:$B$3,2,FALSE),0)</f>
        <v>0</v>
      </c>
      <c r="H241" s="27">
        <v>0.93</v>
      </c>
    </row>
    <row r="242" spans="1:8" x14ac:dyDescent="0.25">
      <c r="A242" t="s">
        <v>1644</v>
      </c>
      <c r="B242" t="s">
        <v>1643</v>
      </c>
      <c r="C242" s="26">
        <v>1200355128</v>
      </c>
      <c r="D242" s="26">
        <v>1200355128</v>
      </c>
      <c r="E242" s="26">
        <v>0</v>
      </c>
      <c r="F242" s="26">
        <f>_xlfn.IFNA(VLOOKUP(A242,'313 expiration'!A$1:D$9,4,FALSE),0)</f>
        <v>0</v>
      </c>
      <c r="G242" s="26">
        <f>_xlfn.IFNA(VLOOKUP(A242,'TIF expiration'!$A$1:$B$3,2,FALSE),0)</f>
        <v>0</v>
      </c>
      <c r="H242" s="27">
        <v>0.93</v>
      </c>
    </row>
    <row r="243" spans="1:8" x14ac:dyDescent="0.25">
      <c r="A243" t="s">
        <v>1642</v>
      </c>
      <c r="B243" t="s">
        <v>1641</v>
      </c>
      <c r="C243" s="26">
        <v>2409723208</v>
      </c>
      <c r="D243" s="26">
        <v>2409723208</v>
      </c>
      <c r="E243" s="26">
        <v>0</v>
      </c>
      <c r="F243" s="26">
        <f>_xlfn.IFNA(VLOOKUP(A243,'313 expiration'!A$1:D$9,4,FALSE),0)</f>
        <v>0</v>
      </c>
      <c r="G243" s="26">
        <f>_xlfn.IFNA(VLOOKUP(A243,'TIF expiration'!$A$1:$B$3,2,FALSE),0)</f>
        <v>0</v>
      </c>
      <c r="H243" s="27">
        <v>0.93</v>
      </c>
    </row>
    <row r="244" spans="1:8" x14ac:dyDescent="0.25">
      <c r="A244" t="s">
        <v>1640</v>
      </c>
      <c r="B244" t="s">
        <v>1639</v>
      </c>
      <c r="C244" s="26">
        <v>19956185760</v>
      </c>
      <c r="D244" s="26">
        <v>19956185760</v>
      </c>
      <c r="E244" s="26">
        <v>0</v>
      </c>
      <c r="F244" s="26">
        <f>_xlfn.IFNA(VLOOKUP(A244,'313 expiration'!A$1:D$9,4,FALSE),0)</f>
        <v>0</v>
      </c>
      <c r="G244" s="26">
        <f>_xlfn.IFNA(VLOOKUP(A244,'TIF expiration'!$A$1:$B$3,2,FALSE),0)</f>
        <v>0</v>
      </c>
      <c r="H244" s="27">
        <v>0.93</v>
      </c>
    </row>
    <row r="245" spans="1:8" x14ac:dyDescent="0.25">
      <c r="A245" t="s">
        <v>1638</v>
      </c>
      <c r="B245" t="s">
        <v>1637</v>
      </c>
      <c r="C245" s="26">
        <v>2130539027</v>
      </c>
      <c r="D245" s="26">
        <v>2130539027</v>
      </c>
      <c r="E245" s="26">
        <v>0</v>
      </c>
      <c r="F245" s="26">
        <f>_xlfn.IFNA(VLOOKUP(A245,'313 expiration'!A$1:D$9,4,FALSE),0)</f>
        <v>0</v>
      </c>
      <c r="G245" s="26">
        <f>_xlfn.IFNA(VLOOKUP(A245,'TIF expiration'!$A$1:$B$3,2,FALSE),0)</f>
        <v>0</v>
      </c>
      <c r="H245" s="27">
        <v>0.93</v>
      </c>
    </row>
    <row r="246" spans="1:8" x14ac:dyDescent="0.25">
      <c r="A246" t="s">
        <v>1636</v>
      </c>
      <c r="B246" t="s">
        <v>1635</v>
      </c>
      <c r="C246" s="26">
        <v>5064669143</v>
      </c>
      <c r="D246" s="26">
        <v>5064669143</v>
      </c>
      <c r="E246" s="26">
        <v>0</v>
      </c>
      <c r="F246" s="26">
        <f>_xlfn.IFNA(VLOOKUP(A246,'313 expiration'!A$1:D$9,4,FALSE),0)</f>
        <v>0</v>
      </c>
      <c r="G246" s="26">
        <f>_xlfn.IFNA(VLOOKUP(A246,'TIF expiration'!$A$1:$B$3,2,FALSE),0)</f>
        <v>0</v>
      </c>
      <c r="H246" s="27">
        <v>0.93</v>
      </c>
    </row>
    <row r="247" spans="1:8" x14ac:dyDescent="0.25">
      <c r="A247" t="s">
        <v>1634</v>
      </c>
      <c r="B247" t="s">
        <v>1633</v>
      </c>
      <c r="C247" s="26">
        <v>1344283381</v>
      </c>
      <c r="D247" s="26">
        <v>1344283381</v>
      </c>
      <c r="E247" s="26">
        <v>0</v>
      </c>
      <c r="F247" s="26">
        <f>_xlfn.IFNA(VLOOKUP(A247,'313 expiration'!A$1:D$9,4,FALSE),0)</f>
        <v>0</v>
      </c>
      <c r="G247" s="26">
        <f>_xlfn.IFNA(VLOOKUP(A247,'TIF expiration'!$A$1:$B$3,2,FALSE),0)</f>
        <v>0</v>
      </c>
      <c r="H247" s="27">
        <v>0.93</v>
      </c>
    </row>
    <row r="248" spans="1:8" x14ac:dyDescent="0.25">
      <c r="A248" t="s">
        <v>1632</v>
      </c>
      <c r="B248" t="s">
        <v>1631</v>
      </c>
      <c r="C248" s="26">
        <v>883296517</v>
      </c>
      <c r="D248" s="26">
        <v>883296517</v>
      </c>
      <c r="E248" s="26">
        <v>0</v>
      </c>
      <c r="F248" s="26">
        <f>_xlfn.IFNA(VLOOKUP(A248,'313 expiration'!A$1:D$9,4,FALSE),0)</f>
        <v>0</v>
      </c>
      <c r="G248" s="26">
        <f>_xlfn.IFNA(VLOOKUP(A248,'TIF expiration'!$A$1:$B$3,2,FALSE),0)</f>
        <v>0</v>
      </c>
      <c r="H248" s="27">
        <v>0.93</v>
      </c>
    </row>
    <row r="249" spans="1:8" x14ac:dyDescent="0.25">
      <c r="A249" t="s">
        <v>1630</v>
      </c>
      <c r="B249" t="s">
        <v>1629</v>
      </c>
      <c r="C249" s="26">
        <v>768656674</v>
      </c>
      <c r="D249" s="26">
        <v>768656674</v>
      </c>
      <c r="E249" s="26">
        <v>0</v>
      </c>
      <c r="F249" s="26">
        <f>_xlfn.IFNA(VLOOKUP(A249,'313 expiration'!A$1:D$9,4,FALSE),0)</f>
        <v>0</v>
      </c>
      <c r="G249" s="26">
        <f>_xlfn.IFNA(VLOOKUP(A249,'TIF expiration'!$A$1:$B$3,2,FALSE),0)</f>
        <v>0</v>
      </c>
      <c r="H249" s="27">
        <v>0.93</v>
      </c>
    </row>
    <row r="250" spans="1:8" x14ac:dyDescent="0.25">
      <c r="A250" t="s">
        <v>1628</v>
      </c>
      <c r="B250" t="s">
        <v>1627</v>
      </c>
      <c r="C250" s="26">
        <v>2529735501</v>
      </c>
      <c r="D250" s="26">
        <v>2529735501</v>
      </c>
      <c r="E250" s="26">
        <v>0</v>
      </c>
      <c r="F250" s="26">
        <f>_xlfn.IFNA(VLOOKUP(A250,'313 expiration'!A$1:D$9,4,FALSE),0)</f>
        <v>0</v>
      </c>
      <c r="G250" s="26">
        <f>_xlfn.IFNA(VLOOKUP(A250,'TIF expiration'!$A$1:$B$3,2,FALSE),0)</f>
        <v>0</v>
      </c>
      <c r="H250" s="27">
        <v>0.93</v>
      </c>
    </row>
    <row r="251" spans="1:8" x14ac:dyDescent="0.25">
      <c r="A251" t="s">
        <v>1626</v>
      </c>
      <c r="B251" t="s">
        <v>1625</v>
      </c>
      <c r="C251" s="26">
        <v>1107905828</v>
      </c>
      <c r="D251" s="26">
        <v>1107905828</v>
      </c>
      <c r="E251" s="26">
        <v>0</v>
      </c>
      <c r="F251" s="26">
        <f>_xlfn.IFNA(VLOOKUP(A251,'313 expiration'!A$1:D$9,4,FALSE),0)</f>
        <v>0</v>
      </c>
      <c r="G251" s="26">
        <f>_xlfn.IFNA(VLOOKUP(A251,'TIF expiration'!$A$1:$B$3,2,FALSE),0)</f>
        <v>0</v>
      </c>
      <c r="H251" s="27">
        <v>0.93</v>
      </c>
    </row>
    <row r="252" spans="1:8" x14ac:dyDescent="0.25">
      <c r="A252" t="s">
        <v>1624</v>
      </c>
      <c r="B252" t="s">
        <v>1623</v>
      </c>
      <c r="C252" s="26">
        <v>77251987</v>
      </c>
      <c r="D252" s="26">
        <v>77251987</v>
      </c>
      <c r="E252" s="26">
        <v>0</v>
      </c>
      <c r="F252" s="26">
        <f>_xlfn.IFNA(VLOOKUP(A252,'313 expiration'!A$1:D$9,4,FALSE),0)</f>
        <v>0</v>
      </c>
      <c r="G252" s="26">
        <f>_xlfn.IFNA(VLOOKUP(A252,'TIF expiration'!$A$1:$B$3,2,FALSE),0)</f>
        <v>0</v>
      </c>
      <c r="H252" s="27">
        <v>0.93</v>
      </c>
    </row>
    <row r="253" spans="1:8" x14ac:dyDescent="0.25">
      <c r="A253" t="s">
        <v>1622</v>
      </c>
      <c r="B253" t="s">
        <v>1621</v>
      </c>
      <c r="C253" s="26">
        <v>181920738</v>
      </c>
      <c r="D253" s="26">
        <v>181920738</v>
      </c>
      <c r="E253" s="26">
        <v>0</v>
      </c>
      <c r="F253" s="26">
        <f>_xlfn.IFNA(VLOOKUP(A253,'313 expiration'!A$1:D$9,4,FALSE),0)</f>
        <v>0</v>
      </c>
      <c r="G253" s="26">
        <f>_xlfn.IFNA(VLOOKUP(A253,'TIF expiration'!$A$1:$B$3,2,FALSE),0)</f>
        <v>0</v>
      </c>
      <c r="H253" s="27">
        <v>0.93</v>
      </c>
    </row>
    <row r="254" spans="1:8" x14ac:dyDescent="0.25">
      <c r="A254" t="s">
        <v>1620</v>
      </c>
      <c r="B254" t="s">
        <v>1619</v>
      </c>
      <c r="C254" s="26">
        <v>93645093</v>
      </c>
      <c r="D254" s="26">
        <v>93645093</v>
      </c>
      <c r="E254" s="26">
        <v>0</v>
      </c>
      <c r="F254" s="26">
        <f>_xlfn.IFNA(VLOOKUP(A254,'313 expiration'!A$1:D$9,4,FALSE),0)</f>
        <v>0</v>
      </c>
      <c r="G254" s="26">
        <f>_xlfn.IFNA(VLOOKUP(A254,'TIF expiration'!$A$1:$B$3,2,FALSE),0)</f>
        <v>0</v>
      </c>
      <c r="H254" s="27">
        <v>0.93</v>
      </c>
    </row>
    <row r="255" spans="1:8" x14ac:dyDescent="0.25">
      <c r="A255" t="s">
        <v>1618</v>
      </c>
      <c r="B255" t="s">
        <v>1617</v>
      </c>
      <c r="C255" s="26">
        <v>7188998067</v>
      </c>
      <c r="D255" s="26">
        <v>7175173437</v>
      </c>
      <c r="E255" s="26">
        <v>27649260</v>
      </c>
      <c r="F255" s="26">
        <f>_xlfn.IFNA(VLOOKUP(A255,'313 expiration'!A$1:D$9,4,FALSE),0)</f>
        <v>0</v>
      </c>
      <c r="G255" s="26">
        <f>_xlfn.IFNA(VLOOKUP(A255,'TIF expiration'!$A$1:$B$3,2,FALSE),0)</f>
        <v>0</v>
      </c>
      <c r="H255" s="27">
        <v>0.93</v>
      </c>
    </row>
    <row r="256" spans="1:8" x14ac:dyDescent="0.25">
      <c r="A256" t="s">
        <v>1616</v>
      </c>
      <c r="B256" t="s">
        <v>1615</v>
      </c>
      <c r="C256" s="26">
        <v>303943427</v>
      </c>
      <c r="D256" s="26">
        <v>303943427</v>
      </c>
      <c r="E256" s="26">
        <v>0</v>
      </c>
      <c r="F256" s="26">
        <f>_xlfn.IFNA(VLOOKUP(A256,'313 expiration'!A$1:D$9,4,FALSE),0)</f>
        <v>0</v>
      </c>
      <c r="G256" s="26">
        <f>_xlfn.IFNA(VLOOKUP(A256,'TIF expiration'!$A$1:$B$3,2,FALSE),0)</f>
        <v>0</v>
      </c>
      <c r="H256" s="27">
        <v>0.93</v>
      </c>
    </row>
    <row r="257" spans="1:8" x14ac:dyDescent="0.25">
      <c r="A257" t="s">
        <v>1614</v>
      </c>
      <c r="B257" t="s">
        <v>1613</v>
      </c>
      <c r="C257" s="26">
        <v>69110314</v>
      </c>
      <c r="D257" s="26">
        <v>69110314</v>
      </c>
      <c r="E257" s="26">
        <v>0</v>
      </c>
      <c r="F257" s="26">
        <f>_xlfn.IFNA(VLOOKUP(A257,'313 expiration'!A$1:D$9,4,FALSE),0)</f>
        <v>0</v>
      </c>
      <c r="G257" s="26">
        <f>_xlfn.IFNA(VLOOKUP(A257,'TIF expiration'!$A$1:$B$3,2,FALSE),0)</f>
        <v>0</v>
      </c>
      <c r="H257" s="27">
        <v>0.93</v>
      </c>
    </row>
    <row r="258" spans="1:8" x14ac:dyDescent="0.25">
      <c r="A258" t="s">
        <v>1612</v>
      </c>
      <c r="B258" t="s">
        <v>1611</v>
      </c>
      <c r="C258" s="26">
        <v>27361091</v>
      </c>
      <c r="D258" s="26">
        <v>27072434</v>
      </c>
      <c r="E258" s="26">
        <v>577314</v>
      </c>
      <c r="F258" s="26">
        <f>_xlfn.IFNA(VLOOKUP(A258,'313 expiration'!A$1:D$9,4,FALSE),0)</f>
        <v>0</v>
      </c>
      <c r="G258" s="26">
        <f>_xlfn.IFNA(VLOOKUP(A258,'TIF expiration'!$A$1:$B$3,2,FALSE),0)</f>
        <v>0</v>
      </c>
      <c r="H258" s="27">
        <v>0.93</v>
      </c>
    </row>
    <row r="259" spans="1:8" x14ac:dyDescent="0.25">
      <c r="A259" t="s">
        <v>1610</v>
      </c>
      <c r="B259" t="s">
        <v>1609</v>
      </c>
      <c r="C259" s="26">
        <v>405911791</v>
      </c>
      <c r="D259" s="26">
        <v>405911791</v>
      </c>
      <c r="E259" s="26">
        <v>0</v>
      </c>
      <c r="F259" s="26">
        <f>_xlfn.IFNA(VLOOKUP(A259,'313 expiration'!A$1:D$9,4,FALSE),0)</f>
        <v>0</v>
      </c>
      <c r="G259" s="26">
        <f>_xlfn.IFNA(VLOOKUP(A259,'TIF expiration'!$A$1:$B$3,2,FALSE),0)</f>
        <v>0</v>
      </c>
      <c r="H259" s="27">
        <v>0.93</v>
      </c>
    </row>
    <row r="260" spans="1:8" x14ac:dyDescent="0.25">
      <c r="A260" t="s">
        <v>1608</v>
      </c>
      <c r="B260" t="s">
        <v>1607</v>
      </c>
      <c r="C260" s="26">
        <v>269329992</v>
      </c>
      <c r="D260" s="26">
        <v>269329992</v>
      </c>
      <c r="E260" s="26">
        <v>0</v>
      </c>
      <c r="F260" s="26">
        <f>_xlfn.IFNA(VLOOKUP(A260,'313 expiration'!A$1:D$9,4,FALSE),0)</f>
        <v>0</v>
      </c>
      <c r="G260" s="26">
        <f>_xlfn.IFNA(VLOOKUP(A260,'TIF expiration'!$A$1:$B$3,2,FALSE),0)</f>
        <v>0</v>
      </c>
      <c r="H260" s="27">
        <v>0.93</v>
      </c>
    </row>
    <row r="261" spans="1:8" x14ac:dyDescent="0.25">
      <c r="A261" t="s">
        <v>1606</v>
      </c>
      <c r="B261" t="s">
        <v>1605</v>
      </c>
      <c r="C261" s="26">
        <v>321997028</v>
      </c>
      <c r="D261" s="26">
        <v>317680066</v>
      </c>
      <c r="E261" s="26">
        <v>8633924</v>
      </c>
      <c r="F261" s="26">
        <f>_xlfn.IFNA(VLOOKUP(A261,'313 expiration'!A$1:D$9,4,FALSE),0)</f>
        <v>0</v>
      </c>
      <c r="G261" s="26">
        <f>_xlfn.IFNA(VLOOKUP(A261,'TIF expiration'!$A$1:$B$3,2,FALSE),0)</f>
        <v>0</v>
      </c>
      <c r="H261" s="27">
        <v>0.93</v>
      </c>
    </row>
    <row r="262" spans="1:8" x14ac:dyDescent="0.25">
      <c r="A262" t="s">
        <v>1604</v>
      </c>
      <c r="B262" t="s">
        <v>1603</v>
      </c>
      <c r="C262" s="26">
        <v>576398062</v>
      </c>
      <c r="D262" s="26">
        <v>576398062</v>
      </c>
      <c r="E262" s="26">
        <v>0</v>
      </c>
      <c r="F262" s="26">
        <f>_xlfn.IFNA(VLOOKUP(A262,'313 expiration'!A$1:D$9,4,FALSE),0)</f>
        <v>0</v>
      </c>
      <c r="G262" s="26">
        <f>_xlfn.IFNA(VLOOKUP(A262,'TIF expiration'!$A$1:$B$3,2,FALSE),0)</f>
        <v>0</v>
      </c>
      <c r="H262" s="27">
        <v>0.93</v>
      </c>
    </row>
    <row r="263" spans="1:8" x14ac:dyDescent="0.25">
      <c r="A263" t="s">
        <v>1602</v>
      </c>
      <c r="B263" t="s">
        <v>1601</v>
      </c>
      <c r="C263" s="26">
        <v>539955242</v>
      </c>
      <c r="D263" s="26">
        <v>539955242</v>
      </c>
      <c r="E263" s="26">
        <v>0</v>
      </c>
      <c r="F263" s="26">
        <f>_xlfn.IFNA(VLOOKUP(A263,'313 expiration'!A$1:D$9,4,FALSE),0)</f>
        <v>0</v>
      </c>
      <c r="G263" s="26">
        <f>_xlfn.IFNA(VLOOKUP(A263,'TIF expiration'!$A$1:$B$3,2,FALSE),0)</f>
        <v>0</v>
      </c>
      <c r="H263" s="27">
        <v>0.93</v>
      </c>
    </row>
    <row r="264" spans="1:8" x14ac:dyDescent="0.25">
      <c r="A264" t="s">
        <v>1600</v>
      </c>
      <c r="B264" t="s">
        <v>1599</v>
      </c>
      <c r="C264" s="26">
        <v>124716103</v>
      </c>
      <c r="D264" s="26">
        <v>124716103</v>
      </c>
      <c r="E264" s="26">
        <v>0</v>
      </c>
      <c r="F264" s="26">
        <f>_xlfn.IFNA(VLOOKUP(A264,'313 expiration'!A$1:D$9,4,FALSE),0)</f>
        <v>0</v>
      </c>
      <c r="G264" s="26">
        <f>_xlfn.IFNA(VLOOKUP(A264,'TIF expiration'!$A$1:$B$3,2,FALSE),0)</f>
        <v>0</v>
      </c>
      <c r="H264" s="27">
        <v>0.93</v>
      </c>
    </row>
    <row r="265" spans="1:8" x14ac:dyDescent="0.25">
      <c r="A265" t="s">
        <v>1598</v>
      </c>
      <c r="B265" t="s">
        <v>1597</v>
      </c>
      <c r="C265" s="26">
        <v>154081413</v>
      </c>
      <c r="D265" s="26">
        <v>154081413</v>
      </c>
      <c r="E265" s="26">
        <v>0</v>
      </c>
      <c r="F265" s="26">
        <f>_xlfn.IFNA(VLOOKUP(A265,'313 expiration'!A$1:D$9,4,FALSE),0)</f>
        <v>0</v>
      </c>
      <c r="G265" s="26">
        <f>_xlfn.IFNA(VLOOKUP(A265,'TIF expiration'!$A$1:$B$3,2,FALSE),0)</f>
        <v>0</v>
      </c>
      <c r="H265" s="27">
        <v>0.93</v>
      </c>
    </row>
    <row r="266" spans="1:8" x14ac:dyDescent="0.25">
      <c r="A266" t="s">
        <v>1596</v>
      </c>
      <c r="B266" t="s">
        <v>1595</v>
      </c>
      <c r="C266" s="26">
        <v>54313062</v>
      </c>
      <c r="D266" s="26">
        <v>54313062</v>
      </c>
      <c r="E266" s="26">
        <v>0</v>
      </c>
      <c r="F266" s="26">
        <f>_xlfn.IFNA(VLOOKUP(A266,'313 expiration'!A$1:D$9,4,FALSE),0)</f>
        <v>0</v>
      </c>
      <c r="G266" s="26">
        <f>_xlfn.IFNA(VLOOKUP(A266,'TIF expiration'!$A$1:$B$3,2,FALSE),0)</f>
        <v>0</v>
      </c>
      <c r="H266" s="27">
        <v>0.93</v>
      </c>
    </row>
    <row r="267" spans="1:8" x14ac:dyDescent="0.25">
      <c r="A267" t="s">
        <v>1594</v>
      </c>
      <c r="B267" t="s">
        <v>1593</v>
      </c>
      <c r="C267" s="26">
        <v>15771631371</v>
      </c>
      <c r="D267" s="26">
        <v>15301000404</v>
      </c>
      <c r="E267" s="26">
        <v>941261934</v>
      </c>
      <c r="F267" s="26">
        <f>_xlfn.IFNA(VLOOKUP(A267,'313 expiration'!A$1:D$9,4,FALSE),0)</f>
        <v>0</v>
      </c>
      <c r="G267" s="26">
        <f>_xlfn.IFNA(VLOOKUP(A267,'TIF expiration'!$A$1:$B$3,2,FALSE),0)</f>
        <v>0</v>
      </c>
      <c r="H267" s="27">
        <v>0.93</v>
      </c>
    </row>
    <row r="268" spans="1:8" x14ac:dyDescent="0.25">
      <c r="A268" t="s">
        <v>1592</v>
      </c>
      <c r="B268" t="s">
        <v>1591</v>
      </c>
      <c r="C268" s="26">
        <v>420838397</v>
      </c>
      <c r="D268" s="26">
        <v>420838397</v>
      </c>
      <c r="E268" s="26">
        <v>0</v>
      </c>
      <c r="F268" s="26">
        <f>_xlfn.IFNA(VLOOKUP(A268,'313 expiration'!A$1:D$9,4,FALSE),0)</f>
        <v>0</v>
      </c>
      <c r="G268" s="26">
        <f>_xlfn.IFNA(VLOOKUP(A268,'TIF expiration'!$A$1:$B$3,2,FALSE),0)</f>
        <v>0</v>
      </c>
      <c r="H268" s="27">
        <v>0.93</v>
      </c>
    </row>
    <row r="269" spans="1:8" x14ac:dyDescent="0.25">
      <c r="A269" t="s">
        <v>1590</v>
      </c>
      <c r="B269" t="s">
        <v>1589</v>
      </c>
      <c r="C269" s="26">
        <v>249943314</v>
      </c>
      <c r="D269" s="26">
        <v>249943314</v>
      </c>
      <c r="E269" s="26">
        <v>0</v>
      </c>
      <c r="F269" s="26">
        <f>_xlfn.IFNA(VLOOKUP(A269,'313 expiration'!A$1:D$9,4,FALSE),0)</f>
        <v>0</v>
      </c>
      <c r="G269" s="26">
        <f>_xlfn.IFNA(VLOOKUP(A269,'TIF expiration'!$A$1:$B$3,2,FALSE),0)</f>
        <v>0</v>
      </c>
      <c r="H269" s="27">
        <v>0.93</v>
      </c>
    </row>
    <row r="270" spans="1:8" x14ac:dyDescent="0.25">
      <c r="A270" t="s">
        <v>1588</v>
      </c>
      <c r="B270" t="s">
        <v>1587</v>
      </c>
      <c r="C270" s="26">
        <v>45468450</v>
      </c>
      <c r="D270" s="26">
        <v>45468450</v>
      </c>
      <c r="E270" s="26">
        <v>0</v>
      </c>
      <c r="F270" s="26">
        <f>_xlfn.IFNA(VLOOKUP(A270,'313 expiration'!A$1:D$9,4,FALSE),0)</f>
        <v>0</v>
      </c>
      <c r="G270" s="26">
        <f>_xlfn.IFNA(VLOOKUP(A270,'TIF expiration'!$A$1:$B$3,2,FALSE),0)</f>
        <v>0</v>
      </c>
      <c r="H270" s="27">
        <v>0.93</v>
      </c>
    </row>
    <row r="271" spans="1:8" x14ac:dyDescent="0.25">
      <c r="A271" t="s">
        <v>1586</v>
      </c>
      <c r="B271" t="s">
        <v>1585</v>
      </c>
      <c r="C271" s="26">
        <v>2394213561</v>
      </c>
      <c r="D271" s="26">
        <v>2394213561</v>
      </c>
      <c r="E271" s="26">
        <v>0</v>
      </c>
      <c r="F271" s="26">
        <f>_xlfn.IFNA(VLOOKUP(A271,'313 expiration'!A$1:D$9,4,FALSE),0)</f>
        <v>0</v>
      </c>
      <c r="G271" s="26">
        <f>_xlfn.IFNA(VLOOKUP(A271,'TIF expiration'!$A$1:$B$3,2,FALSE),0)</f>
        <v>0</v>
      </c>
      <c r="H271" s="27">
        <v>0.93</v>
      </c>
    </row>
    <row r="272" spans="1:8" x14ac:dyDescent="0.25">
      <c r="A272" t="s">
        <v>1584</v>
      </c>
      <c r="B272" t="s">
        <v>1583</v>
      </c>
      <c r="C272" s="26">
        <v>505087141</v>
      </c>
      <c r="D272" s="26">
        <v>505087141</v>
      </c>
      <c r="E272" s="26">
        <v>0</v>
      </c>
      <c r="F272" s="26">
        <f>_xlfn.IFNA(VLOOKUP(A272,'313 expiration'!A$1:D$9,4,FALSE),0)</f>
        <v>0</v>
      </c>
      <c r="G272" s="26">
        <f>_xlfn.IFNA(VLOOKUP(A272,'TIF expiration'!$A$1:$B$3,2,FALSE),0)</f>
        <v>0</v>
      </c>
      <c r="H272" s="27">
        <v>0.93</v>
      </c>
    </row>
    <row r="273" spans="1:8" x14ac:dyDescent="0.25">
      <c r="A273" t="s">
        <v>1582</v>
      </c>
      <c r="B273" t="s">
        <v>1581</v>
      </c>
      <c r="C273" s="26">
        <v>149021965</v>
      </c>
      <c r="D273" s="26">
        <v>149021965</v>
      </c>
      <c r="E273" s="26">
        <v>0</v>
      </c>
      <c r="F273" s="26">
        <f>_xlfn.IFNA(VLOOKUP(A273,'313 expiration'!A$1:D$9,4,FALSE),0)</f>
        <v>0</v>
      </c>
      <c r="G273" s="26">
        <f>_xlfn.IFNA(VLOOKUP(A273,'TIF expiration'!$A$1:$B$3,2,FALSE),0)</f>
        <v>0</v>
      </c>
      <c r="H273" s="27">
        <v>0.93</v>
      </c>
    </row>
    <row r="274" spans="1:8" x14ac:dyDescent="0.25">
      <c r="A274" t="s">
        <v>1580</v>
      </c>
      <c r="B274" t="s">
        <v>1579</v>
      </c>
      <c r="C274" s="26">
        <v>4761801306</v>
      </c>
      <c r="D274" s="26">
        <v>4605677124</v>
      </c>
      <c r="E274" s="26">
        <v>312248364</v>
      </c>
      <c r="F274" s="26">
        <f>_xlfn.IFNA(VLOOKUP(A274,'313 expiration'!A$1:D$9,4,FALSE),0)</f>
        <v>0</v>
      </c>
      <c r="G274" s="26">
        <f>_xlfn.IFNA(VLOOKUP(A274,'TIF expiration'!$A$1:$B$3,2,FALSE),0)</f>
        <v>0</v>
      </c>
      <c r="H274" s="27">
        <v>0.93</v>
      </c>
    </row>
    <row r="275" spans="1:8" x14ac:dyDescent="0.25">
      <c r="A275" t="s">
        <v>1578</v>
      </c>
      <c r="B275" t="s">
        <v>1577</v>
      </c>
      <c r="C275" s="26">
        <v>100279442</v>
      </c>
      <c r="D275" s="26">
        <v>100279442</v>
      </c>
      <c r="E275" s="26">
        <v>0</v>
      </c>
      <c r="F275" s="26">
        <f>_xlfn.IFNA(VLOOKUP(A275,'313 expiration'!A$1:D$9,4,FALSE),0)</f>
        <v>0</v>
      </c>
      <c r="G275" s="26">
        <f>_xlfn.IFNA(VLOOKUP(A275,'TIF expiration'!$A$1:$B$3,2,FALSE),0)</f>
        <v>0</v>
      </c>
      <c r="H275" s="27">
        <v>0.93</v>
      </c>
    </row>
    <row r="276" spans="1:8" x14ac:dyDescent="0.25">
      <c r="A276" t="s">
        <v>1576</v>
      </c>
      <c r="B276" t="s">
        <v>1575</v>
      </c>
      <c r="C276" s="26">
        <v>349292050</v>
      </c>
      <c r="D276" s="26">
        <v>349292050</v>
      </c>
      <c r="E276" s="26">
        <v>0</v>
      </c>
      <c r="F276" s="26">
        <f>_xlfn.IFNA(VLOOKUP(A276,'313 expiration'!A$1:D$9,4,FALSE),0)</f>
        <v>0</v>
      </c>
      <c r="G276" s="26">
        <f>_xlfn.IFNA(VLOOKUP(A276,'TIF expiration'!$A$1:$B$3,2,FALSE),0)</f>
        <v>0</v>
      </c>
      <c r="H276" s="27">
        <v>0.93</v>
      </c>
    </row>
    <row r="277" spans="1:8" x14ac:dyDescent="0.25">
      <c r="A277" t="s">
        <v>1574</v>
      </c>
      <c r="B277" t="s">
        <v>1573</v>
      </c>
      <c r="C277" s="26">
        <v>2058691843</v>
      </c>
      <c r="D277" s="26">
        <v>2058691843</v>
      </c>
      <c r="E277" s="26">
        <v>0</v>
      </c>
      <c r="F277" s="26">
        <f>_xlfn.IFNA(VLOOKUP(A277,'313 expiration'!A$1:D$9,4,FALSE),0)</f>
        <v>0</v>
      </c>
      <c r="G277" s="26">
        <f>_xlfn.IFNA(VLOOKUP(A277,'TIF expiration'!$A$1:$B$3,2,FALSE),0)</f>
        <v>0</v>
      </c>
      <c r="H277" s="27">
        <v>0.93</v>
      </c>
    </row>
    <row r="278" spans="1:8" x14ac:dyDescent="0.25">
      <c r="A278" t="s">
        <v>1572</v>
      </c>
      <c r="B278" t="s">
        <v>1571</v>
      </c>
      <c r="C278" s="26">
        <v>4533748282</v>
      </c>
      <c r="D278" s="26">
        <v>4533748282</v>
      </c>
      <c r="E278" s="26">
        <v>0</v>
      </c>
      <c r="F278" s="26">
        <f>_xlfn.IFNA(VLOOKUP(A278,'313 expiration'!A$1:D$9,4,FALSE),0)</f>
        <v>0</v>
      </c>
      <c r="G278" s="26">
        <f>_xlfn.IFNA(VLOOKUP(A278,'TIF expiration'!$A$1:$B$3,2,FALSE),0)</f>
        <v>0</v>
      </c>
      <c r="H278" s="27">
        <v>0.93</v>
      </c>
    </row>
    <row r="279" spans="1:8" x14ac:dyDescent="0.25">
      <c r="A279" t="s">
        <v>1570</v>
      </c>
      <c r="B279" t="s">
        <v>1569</v>
      </c>
      <c r="C279" s="26">
        <v>395778273</v>
      </c>
      <c r="D279" s="26">
        <v>395778273</v>
      </c>
      <c r="E279" s="26">
        <v>0</v>
      </c>
      <c r="F279" s="26">
        <f>_xlfn.IFNA(VLOOKUP(A279,'313 expiration'!A$1:D$9,4,FALSE),0)</f>
        <v>0</v>
      </c>
      <c r="G279" s="26">
        <f>_xlfn.IFNA(VLOOKUP(A279,'TIF expiration'!$A$1:$B$3,2,FALSE),0)</f>
        <v>0</v>
      </c>
      <c r="H279" s="27">
        <v>0.93</v>
      </c>
    </row>
    <row r="280" spans="1:8" x14ac:dyDescent="0.25">
      <c r="A280" t="s">
        <v>1568</v>
      </c>
      <c r="B280" t="s">
        <v>1567</v>
      </c>
      <c r="C280" s="26">
        <v>1469984114</v>
      </c>
      <c r="D280" s="26">
        <v>1469984114</v>
      </c>
      <c r="E280" s="26">
        <v>0</v>
      </c>
      <c r="F280" s="26">
        <f>_xlfn.IFNA(VLOOKUP(A280,'313 expiration'!A$1:D$9,4,FALSE),0)</f>
        <v>0</v>
      </c>
      <c r="G280" s="26">
        <f>_xlfn.IFNA(VLOOKUP(A280,'TIF expiration'!$A$1:$B$3,2,FALSE),0)</f>
        <v>0</v>
      </c>
      <c r="H280" s="27">
        <v>0.93</v>
      </c>
    </row>
    <row r="281" spans="1:8" x14ac:dyDescent="0.25">
      <c r="A281" t="s">
        <v>1566</v>
      </c>
      <c r="B281" t="s">
        <v>1565</v>
      </c>
      <c r="C281" s="26">
        <v>16705766185</v>
      </c>
      <c r="D281" s="26">
        <v>16705766185</v>
      </c>
      <c r="E281" s="26">
        <v>0</v>
      </c>
      <c r="F281" s="26">
        <f>_xlfn.IFNA(VLOOKUP(A281,'313 expiration'!A$1:D$9,4,FALSE),0)</f>
        <v>0</v>
      </c>
      <c r="G281" s="26">
        <f>_xlfn.IFNA(VLOOKUP(A281,'TIF expiration'!$A$1:$B$3,2,FALSE),0)</f>
        <v>0</v>
      </c>
      <c r="H281" s="27">
        <v>0.93</v>
      </c>
    </row>
    <row r="282" spans="1:8" x14ac:dyDescent="0.25">
      <c r="A282" t="s">
        <v>1564</v>
      </c>
      <c r="B282" t="s">
        <v>1563</v>
      </c>
      <c r="C282" s="26">
        <v>207779404</v>
      </c>
      <c r="D282" s="26">
        <v>207779404</v>
      </c>
      <c r="E282" s="26">
        <v>0</v>
      </c>
      <c r="F282" s="26">
        <f>_xlfn.IFNA(VLOOKUP(A282,'313 expiration'!A$1:D$9,4,FALSE),0)</f>
        <v>0</v>
      </c>
      <c r="G282" s="26">
        <f>_xlfn.IFNA(VLOOKUP(A282,'TIF expiration'!$A$1:$B$3,2,FALSE),0)</f>
        <v>0</v>
      </c>
      <c r="H282" s="27">
        <v>0.93</v>
      </c>
    </row>
    <row r="283" spans="1:8" x14ac:dyDescent="0.25">
      <c r="A283" t="s">
        <v>1562</v>
      </c>
      <c r="B283" t="s">
        <v>1561</v>
      </c>
      <c r="C283" s="26">
        <v>241024086</v>
      </c>
      <c r="D283" s="26">
        <v>241024086</v>
      </c>
      <c r="E283" s="26">
        <v>0</v>
      </c>
      <c r="F283" s="26">
        <f>_xlfn.IFNA(VLOOKUP(A283,'313 expiration'!A$1:D$9,4,FALSE),0)</f>
        <v>0</v>
      </c>
      <c r="G283" s="26">
        <f>_xlfn.IFNA(VLOOKUP(A283,'TIF expiration'!$A$1:$B$3,2,FALSE),0)</f>
        <v>0</v>
      </c>
      <c r="H283" s="27">
        <v>0.93</v>
      </c>
    </row>
    <row r="284" spans="1:8" x14ac:dyDescent="0.25">
      <c r="A284" t="s">
        <v>1560</v>
      </c>
      <c r="B284" t="s">
        <v>1559</v>
      </c>
      <c r="C284" s="26">
        <v>7488305301</v>
      </c>
      <c r="D284" s="26">
        <v>7091959548</v>
      </c>
      <c r="E284" s="26">
        <v>792691506</v>
      </c>
      <c r="F284" s="26">
        <f>_xlfn.IFNA(VLOOKUP(A284,'313 expiration'!A$1:D$9,4,FALSE),0)</f>
        <v>0</v>
      </c>
      <c r="G284" s="26">
        <f>_xlfn.IFNA(VLOOKUP(A284,'TIF expiration'!$A$1:$B$3,2,FALSE),0)</f>
        <v>0</v>
      </c>
      <c r="H284" s="27">
        <v>0.93</v>
      </c>
    </row>
    <row r="285" spans="1:8" x14ac:dyDescent="0.25">
      <c r="A285" t="s">
        <v>1558</v>
      </c>
      <c r="B285" t="s">
        <v>1557</v>
      </c>
      <c r="C285" s="26">
        <v>199041504</v>
      </c>
      <c r="D285" s="26">
        <v>199041504</v>
      </c>
      <c r="E285" s="26">
        <v>0</v>
      </c>
      <c r="F285" s="26">
        <f>_xlfn.IFNA(VLOOKUP(A285,'313 expiration'!A$1:D$9,4,FALSE),0)</f>
        <v>0</v>
      </c>
      <c r="G285" s="26">
        <f>_xlfn.IFNA(VLOOKUP(A285,'TIF expiration'!$A$1:$B$3,2,FALSE),0)</f>
        <v>0</v>
      </c>
      <c r="H285" s="27">
        <v>0.93</v>
      </c>
    </row>
    <row r="286" spans="1:8" x14ac:dyDescent="0.25">
      <c r="A286" t="s">
        <v>1556</v>
      </c>
      <c r="B286" t="s">
        <v>1555</v>
      </c>
      <c r="C286" s="26">
        <v>2473816775</v>
      </c>
      <c r="D286" s="26">
        <v>2473816775</v>
      </c>
      <c r="E286" s="26">
        <v>0</v>
      </c>
      <c r="F286" s="26">
        <f>_xlfn.IFNA(VLOOKUP(A286,'313 expiration'!A$1:D$9,4,FALSE),0)</f>
        <v>0</v>
      </c>
      <c r="G286" s="26">
        <f>_xlfn.IFNA(VLOOKUP(A286,'TIF expiration'!$A$1:$B$3,2,FALSE),0)</f>
        <v>0</v>
      </c>
      <c r="H286" s="27">
        <v>0.93</v>
      </c>
    </row>
    <row r="287" spans="1:8" x14ac:dyDescent="0.25">
      <c r="A287" t="s">
        <v>1554</v>
      </c>
      <c r="B287" t="s">
        <v>1553</v>
      </c>
      <c r="C287" s="26">
        <v>82101713</v>
      </c>
      <c r="D287" s="26">
        <v>82101713</v>
      </c>
      <c r="E287" s="26">
        <v>0</v>
      </c>
      <c r="F287" s="26">
        <f>_xlfn.IFNA(VLOOKUP(A287,'313 expiration'!A$1:D$9,4,FALSE),0)</f>
        <v>0</v>
      </c>
      <c r="G287" s="26">
        <f>_xlfn.IFNA(VLOOKUP(A287,'TIF expiration'!$A$1:$B$3,2,FALSE),0)</f>
        <v>0</v>
      </c>
      <c r="H287" s="27">
        <v>0.93</v>
      </c>
    </row>
    <row r="288" spans="1:8" x14ac:dyDescent="0.25">
      <c r="A288" t="s">
        <v>1552</v>
      </c>
      <c r="B288" t="s">
        <v>1551</v>
      </c>
      <c r="C288" s="26">
        <v>10926607449</v>
      </c>
      <c r="D288" s="26">
        <v>10926607449</v>
      </c>
      <c r="E288" s="26">
        <v>0</v>
      </c>
      <c r="F288" s="26">
        <f>_xlfn.IFNA(VLOOKUP(A288,'313 expiration'!A$1:D$9,4,FALSE),0)</f>
        <v>0</v>
      </c>
      <c r="G288" s="26">
        <f>_xlfn.IFNA(VLOOKUP(A288,'TIF expiration'!$A$1:$B$3,2,FALSE),0)</f>
        <v>0</v>
      </c>
      <c r="H288" s="27">
        <v>0.93</v>
      </c>
    </row>
    <row r="289" spans="1:8" x14ac:dyDescent="0.25">
      <c r="A289" t="s">
        <v>1550</v>
      </c>
      <c r="B289" t="s">
        <v>1549</v>
      </c>
      <c r="C289" s="26">
        <v>56383893</v>
      </c>
      <c r="D289" s="26">
        <v>56383893</v>
      </c>
      <c r="E289" s="26">
        <v>0</v>
      </c>
      <c r="F289" s="26">
        <f>_xlfn.IFNA(VLOOKUP(A289,'313 expiration'!A$1:D$9,4,FALSE),0)</f>
        <v>0</v>
      </c>
      <c r="G289" s="26">
        <f>_xlfn.IFNA(VLOOKUP(A289,'TIF expiration'!$A$1:$B$3,2,FALSE),0)</f>
        <v>0</v>
      </c>
      <c r="H289" s="27">
        <v>0.93</v>
      </c>
    </row>
    <row r="290" spans="1:8" x14ac:dyDescent="0.25">
      <c r="A290" t="s">
        <v>1548</v>
      </c>
      <c r="B290" t="s">
        <v>1547</v>
      </c>
      <c r="C290" s="26">
        <v>361252037</v>
      </c>
      <c r="D290" s="26">
        <v>361252037</v>
      </c>
      <c r="E290" s="26">
        <v>0</v>
      </c>
      <c r="F290" s="26">
        <f>_xlfn.IFNA(VLOOKUP(A290,'313 expiration'!A$1:D$9,4,FALSE),0)</f>
        <v>0</v>
      </c>
      <c r="G290" s="26">
        <f>_xlfn.IFNA(VLOOKUP(A290,'TIF expiration'!$A$1:$B$3,2,FALSE),0)</f>
        <v>0</v>
      </c>
      <c r="H290" s="27">
        <v>0.93</v>
      </c>
    </row>
    <row r="291" spans="1:8" x14ac:dyDescent="0.25">
      <c r="A291" t="s">
        <v>1546</v>
      </c>
      <c r="B291" t="s">
        <v>1545</v>
      </c>
      <c r="C291" s="26">
        <v>1947167550</v>
      </c>
      <c r="D291" s="26">
        <v>1947167550</v>
      </c>
      <c r="E291" s="26">
        <v>0</v>
      </c>
      <c r="F291" s="26">
        <f>_xlfn.IFNA(VLOOKUP(A291,'313 expiration'!A$1:D$9,4,FALSE),0)</f>
        <v>0</v>
      </c>
      <c r="G291" s="26">
        <f>_xlfn.IFNA(VLOOKUP(A291,'TIF expiration'!$A$1:$B$3,2,FALSE),0)</f>
        <v>0</v>
      </c>
      <c r="H291" s="27">
        <v>0.93</v>
      </c>
    </row>
    <row r="292" spans="1:8" x14ac:dyDescent="0.25">
      <c r="A292" t="s">
        <v>1544</v>
      </c>
      <c r="B292" t="s">
        <v>1543</v>
      </c>
      <c r="C292" s="26">
        <v>174281169</v>
      </c>
      <c r="D292" s="26">
        <v>174281169</v>
      </c>
      <c r="E292" s="26">
        <v>0</v>
      </c>
      <c r="F292" s="26">
        <f>_xlfn.IFNA(VLOOKUP(A292,'313 expiration'!A$1:D$9,4,FALSE),0)</f>
        <v>0</v>
      </c>
      <c r="G292" s="26">
        <f>_xlfn.IFNA(VLOOKUP(A292,'TIF expiration'!$A$1:$B$3,2,FALSE),0)</f>
        <v>0</v>
      </c>
      <c r="H292" s="27">
        <v>0.93</v>
      </c>
    </row>
    <row r="293" spans="1:8" x14ac:dyDescent="0.25">
      <c r="A293" t="s">
        <v>1542</v>
      </c>
      <c r="B293" t="s">
        <v>1541</v>
      </c>
      <c r="C293" s="26">
        <v>179391386</v>
      </c>
      <c r="D293" s="26">
        <v>179391386</v>
      </c>
      <c r="E293" s="26">
        <v>0</v>
      </c>
      <c r="F293" s="26">
        <f>_xlfn.IFNA(VLOOKUP(A293,'313 expiration'!A$1:D$9,4,FALSE),0)</f>
        <v>0</v>
      </c>
      <c r="G293" s="26">
        <f>_xlfn.IFNA(VLOOKUP(A293,'TIF expiration'!$A$1:$B$3,2,FALSE),0)</f>
        <v>0</v>
      </c>
      <c r="H293" s="27">
        <v>0.93</v>
      </c>
    </row>
    <row r="294" spans="1:8" x14ac:dyDescent="0.25">
      <c r="A294" t="s">
        <v>1540</v>
      </c>
      <c r="B294" t="s">
        <v>1539</v>
      </c>
      <c r="C294" s="26">
        <v>111937654</v>
      </c>
      <c r="D294" s="26">
        <v>111937654</v>
      </c>
      <c r="E294" s="26">
        <v>0</v>
      </c>
      <c r="F294" s="26">
        <f>_xlfn.IFNA(VLOOKUP(A294,'313 expiration'!A$1:D$9,4,FALSE),0)</f>
        <v>0</v>
      </c>
      <c r="G294" s="26">
        <f>_xlfn.IFNA(VLOOKUP(A294,'TIF expiration'!$A$1:$B$3,2,FALSE),0)</f>
        <v>0</v>
      </c>
      <c r="H294" s="27">
        <v>0.93</v>
      </c>
    </row>
    <row r="295" spans="1:8" x14ac:dyDescent="0.25">
      <c r="A295" t="s">
        <v>1538</v>
      </c>
      <c r="B295" t="s">
        <v>1537</v>
      </c>
      <c r="C295" s="26">
        <v>103439566</v>
      </c>
      <c r="D295" s="26">
        <v>103439566</v>
      </c>
      <c r="E295" s="26">
        <v>0</v>
      </c>
      <c r="F295" s="26">
        <f>_xlfn.IFNA(VLOOKUP(A295,'313 expiration'!A$1:D$9,4,FALSE),0)</f>
        <v>0</v>
      </c>
      <c r="G295" s="26">
        <f>_xlfn.IFNA(VLOOKUP(A295,'TIF expiration'!$A$1:$B$3,2,FALSE),0)</f>
        <v>0</v>
      </c>
      <c r="H295" s="27">
        <v>0.93</v>
      </c>
    </row>
    <row r="296" spans="1:8" x14ac:dyDescent="0.25">
      <c r="A296" t="s">
        <v>1536</v>
      </c>
      <c r="B296" t="s">
        <v>1535</v>
      </c>
      <c r="C296" s="26">
        <v>79778528</v>
      </c>
      <c r="D296" s="26">
        <v>79778528</v>
      </c>
      <c r="E296" s="26">
        <v>0</v>
      </c>
      <c r="F296" s="26">
        <f>_xlfn.IFNA(VLOOKUP(A296,'313 expiration'!A$1:D$9,4,FALSE),0)</f>
        <v>0</v>
      </c>
      <c r="G296" s="26">
        <f>_xlfn.IFNA(VLOOKUP(A296,'TIF expiration'!$A$1:$B$3,2,FALSE),0)</f>
        <v>0</v>
      </c>
      <c r="H296" s="27">
        <v>0.93</v>
      </c>
    </row>
    <row r="297" spans="1:8" x14ac:dyDescent="0.25">
      <c r="A297" t="s">
        <v>1534</v>
      </c>
      <c r="B297" t="s">
        <v>1533</v>
      </c>
      <c r="C297" s="26">
        <v>279731203</v>
      </c>
      <c r="D297" s="26">
        <v>279731203</v>
      </c>
      <c r="E297" s="26">
        <v>0</v>
      </c>
      <c r="F297" s="26">
        <f>_xlfn.IFNA(VLOOKUP(A297,'313 expiration'!A$1:D$9,4,FALSE),0)</f>
        <v>0</v>
      </c>
      <c r="G297" s="26">
        <f>_xlfn.IFNA(VLOOKUP(A297,'TIF expiration'!$A$1:$B$3,2,FALSE),0)</f>
        <v>0</v>
      </c>
      <c r="H297" s="27">
        <v>0.93</v>
      </c>
    </row>
    <row r="298" spans="1:8" x14ac:dyDescent="0.25">
      <c r="A298" t="s">
        <v>1532</v>
      </c>
      <c r="B298" t="s">
        <v>1531</v>
      </c>
      <c r="C298" s="26">
        <v>19140533</v>
      </c>
      <c r="D298" s="26">
        <v>19140533</v>
      </c>
      <c r="E298" s="26">
        <v>0</v>
      </c>
      <c r="F298" s="26">
        <f>_xlfn.IFNA(VLOOKUP(A298,'313 expiration'!A$1:D$9,4,FALSE),0)</f>
        <v>0</v>
      </c>
      <c r="G298" s="26">
        <f>_xlfn.IFNA(VLOOKUP(A298,'TIF expiration'!$A$1:$B$3,2,FALSE),0)</f>
        <v>0</v>
      </c>
      <c r="H298" s="27">
        <v>0.93</v>
      </c>
    </row>
    <row r="299" spans="1:8" x14ac:dyDescent="0.25">
      <c r="A299" t="s">
        <v>1530</v>
      </c>
      <c r="B299" t="s">
        <v>1529</v>
      </c>
      <c r="C299" s="26">
        <v>228025551</v>
      </c>
      <c r="D299" s="26">
        <v>228025551</v>
      </c>
      <c r="E299" s="26">
        <v>0</v>
      </c>
      <c r="F299" s="26">
        <f>_xlfn.IFNA(VLOOKUP(A299,'313 expiration'!A$1:D$9,4,FALSE),0)</f>
        <v>0</v>
      </c>
      <c r="G299" s="26">
        <f>_xlfn.IFNA(VLOOKUP(A299,'TIF expiration'!$A$1:$B$3,2,FALSE),0)</f>
        <v>0</v>
      </c>
      <c r="H299" s="27">
        <v>0.93</v>
      </c>
    </row>
    <row r="300" spans="1:8" x14ac:dyDescent="0.25">
      <c r="A300" t="s">
        <v>1528</v>
      </c>
      <c r="B300" t="s">
        <v>1527</v>
      </c>
      <c r="C300" s="26">
        <v>796216105</v>
      </c>
      <c r="D300" s="26">
        <v>796216105</v>
      </c>
      <c r="E300" s="26">
        <v>0</v>
      </c>
      <c r="F300" s="26">
        <f>_xlfn.IFNA(VLOOKUP(A300,'313 expiration'!A$1:D$9,4,FALSE),0)</f>
        <v>0</v>
      </c>
      <c r="G300" s="26">
        <f>_xlfn.IFNA(VLOOKUP(A300,'TIF expiration'!$A$1:$B$3,2,FALSE),0)</f>
        <v>0</v>
      </c>
      <c r="H300" s="27">
        <v>0.93</v>
      </c>
    </row>
    <row r="301" spans="1:8" x14ac:dyDescent="0.25">
      <c r="A301" t="s">
        <v>1526</v>
      </c>
      <c r="B301" t="s">
        <v>1525</v>
      </c>
      <c r="C301" s="26">
        <v>70319221</v>
      </c>
      <c r="D301" s="26">
        <v>70319221</v>
      </c>
      <c r="E301" s="26">
        <v>0</v>
      </c>
      <c r="F301" s="26">
        <f>_xlfn.IFNA(VLOOKUP(A301,'313 expiration'!A$1:D$9,4,FALSE),0)</f>
        <v>0</v>
      </c>
      <c r="G301" s="26">
        <f>_xlfn.IFNA(VLOOKUP(A301,'TIF expiration'!$A$1:$B$3,2,FALSE),0)</f>
        <v>0</v>
      </c>
      <c r="H301" s="27">
        <v>0.93</v>
      </c>
    </row>
    <row r="302" spans="1:8" x14ac:dyDescent="0.25">
      <c r="A302" t="s">
        <v>1524</v>
      </c>
      <c r="B302" t="s">
        <v>1523</v>
      </c>
      <c r="C302" s="26">
        <v>57212639</v>
      </c>
      <c r="D302" s="26">
        <v>57212639</v>
      </c>
      <c r="E302" s="26">
        <v>0</v>
      </c>
      <c r="F302" s="26">
        <f>_xlfn.IFNA(VLOOKUP(A302,'313 expiration'!A$1:D$9,4,FALSE),0)</f>
        <v>0</v>
      </c>
      <c r="G302" s="26">
        <f>_xlfn.IFNA(VLOOKUP(A302,'TIF expiration'!$A$1:$B$3,2,FALSE),0)</f>
        <v>0</v>
      </c>
      <c r="H302" s="27">
        <v>0.93</v>
      </c>
    </row>
    <row r="303" spans="1:8" x14ac:dyDescent="0.25">
      <c r="A303" t="s">
        <v>1522</v>
      </c>
      <c r="B303" t="s">
        <v>1521</v>
      </c>
      <c r="C303" s="26">
        <v>217159074</v>
      </c>
      <c r="D303" s="26">
        <v>217159074</v>
      </c>
      <c r="E303" s="26">
        <v>0</v>
      </c>
      <c r="F303" s="26">
        <f>_xlfn.IFNA(VLOOKUP(A303,'313 expiration'!A$1:D$9,4,FALSE),0)</f>
        <v>0</v>
      </c>
      <c r="G303" s="26">
        <f>_xlfn.IFNA(VLOOKUP(A303,'TIF expiration'!$A$1:$B$3,2,FALSE),0)</f>
        <v>0</v>
      </c>
      <c r="H303" s="27">
        <v>0.93</v>
      </c>
    </row>
    <row r="304" spans="1:8" x14ac:dyDescent="0.25">
      <c r="A304" t="s">
        <v>1520</v>
      </c>
      <c r="B304" t="s">
        <v>1519</v>
      </c>
      <c r="C304" s="26">
        <v>237164939</v>
      </c>
      <c r="D304" s="26">
        <v>237164939</v>
      </c>
      <c r="E304" s="26">
        <v>0</v>
      </c>
      <c r="F304" s="26">
        <f>_xlfn.IFNA(VLOOKUP(A304,'313 expiration'!A$1:D$9,4,FALSE),0)</f>
        <v>0</v>
      </c>
      <c r="G304" s="26">
        <f>_xlfn.IFNA(VLOOKUP(A304,'TIF expiration'!$A$1:$B$3,2,FALSE),0)</f>
        <v>0</v>
      </c>
      <c r="H304" s="27">
        <v>0.93</v>
      </c>
    </row>
    <row r="305" spans="1:8" x14ac:dyDescent="0.25">
      <c r="A305" t="s">
        <v>1518</v>
      </c>
      <c r="B305" t="s">
        <v>1517</v>
      </c>
      <c r="C305" s="26">
        <v>121208598</v>
      </c>
      <c r="D305" s="26">
        <v>121208598</v>
      </c>
      <c r="E305" s="26">
        <v>0</v>
      </c>
      <c r="F305" s="26">
        <f>_xlfn.IFNA(VLOOKUP(A305,'313 expiration'!A$1:D$9,4,FALSE),0)</f>
        <v>0</v>
      </c>
      <c r="G305" s="26">
        <f>_xlfn.IFNA(VLOOKUP(A305,'TIF expiration'!$A$1:$B$3,2,FALSE),0)</f>
        <v>0</v>
      </c>
      <c r="H305" s="27">
        <v>0.93</v>
      </c>
    </row>
    <row r="306" spans="1:8" x14ac:dyDescent="0.25">
      <c r="A306" t="s">
        <v>1516</v>
      </c>
      <c r="B306" t="s">
        <v>1515</v>
      </c>
      <c r="C306" s="26">
        <v>256472583</v>
      </c>
      <c r="D306" s="26">
        <v>256472583</v>
      </c>
      <c r="E306" s="26">
        <v>0</v>
      </c>
      <c r="F306" s="26">
        <f>_xlfn.IFNA(VLOOKUP(A306,'313 expiration'!A$1:D$9,4,FALSE),0)</f>
        <v>0</v>
      </c>
      <c r="G306" s="26">
        <f>_xlfn.IFNA(VLOOKUP(A306,'TIF expiration'!$A$1:$B$3,2,FALSE),0)</f>
        <v>0</v>
      </c>
      <c r="H306" s="27">
        <v>0.93</v>
      </c>
    </row>
    <row r="307" spans="1:8" x14ac:dyDescent="0.25">
      <c r="A307" t="s">
        <v>1514</v>
      </c>
      <c r="B307" t="s">
        <v>1513</v>
      </c>
      <c r="C307" s="26">
        <v>127984171</v>
      </c>
      <c r="D307" s="26">
        <v>127984171</v>
      </c>
      <c r="E307" s="26">
        <v>0</v>
      </c>
      <c r="F307" s="26">
        <f>_xlfn.IFNA(VLOOKUP(A307,'313 expiration'!A$1:D$9,4,FALSE),0)</f>
        <v>0</v>
      </c>
      <c r="G307" s="26">
        <f>_xlfn.IFNA(VLOOKUP(A307,'TIF expiration'!$A$1:$B$3,2,FALSE),0)</f>
        <v>0</v>
      </c>
      <c r="H307" s="27">
        <v>0.93</v>
      </c>
    </row>
    <row r="308" spans="1:8" x14ac:dyDescent="0.25">
      <c r="A308" t="s">
        <v>1512</v>
      </c>
      <c r="B308" t="s">
        <v>1511</v>
      </c>
      <c r="C308" s="26">
        <v>472248251</v>
      </c>
      <c r="D308" s="26">
        <v>472248251</v>
      </c>
      <c r="E308" s="26">
        <v>0</v>
      </c>
      <c r="F308" s="26">
        <f>_xlfn.IFNA(VLOOKUP(A308,'313 expiration'!A$1:D$9,4,FALSE),0)</f>
        <v>0</v>
      </c>
      <c r="G308" s="26">
        <f>_xlfn.IFNA(VLOOKUP(A308,'TIF expiration'!$A$1:$B$3,2,FALSE),0)</f>
        <v>0</v>
      </c>
      <c r="H308" s="27">
        <v>0.93</v>
      </c>
    </row>
    <row r="309" spans="1:8" x14ac:dyDescent="0.25">
      <c r="A309" t="s">
        <v>1510</v>
      </c>
      <c r="B309" t="s">
        <v>1509</v>
      </c>
      <c r="C309" s="26">
        <v>1260325953</v>
      </c>
      <c r="D309" s="26">
        <v>1260325953</v>
      </c>
      <c r="E309" s="26">
        <v>0</v>
      </c>
      <c r="F309" s="26">
        <f>_xlfn.IFNA(VLOOKUP(A309,'313 expiration'!A$1:D$9,4,FALSE),0)</f>
        <v>0</v>
      </c>
      <c r="G309" s="26">
        <f>_xlfn.IFNA(VLOOKUP(A309,'TIF expiration'!$A$1:$B$3,2,FALSE),0)</f>
        <v>0</v>
      </c>
      <c r="H309" s="27">
        <v>0.93</v>
      </c>
    </row>
    <row r="310" spans="1:8" x14ac:dyDescent="0.25">
      <c r="A310" t="s">
        <v>1508</v>
      </c>
      <c r="B310" t="s">
        <v>1507</v>
      </c>
      <c r="C310" s="26">
        <v>502638110</v>
      </c>
      <c r="D310" s="26">
        <v>502638110</v>
      </c>
      <c r="E310" s="26">
        <v>0</v>
      </c>
      <c r="F310" s="26">
        <f>_xlfn.IFNA(VLOOKUP(A310,'313 expiration'!A$1:D$9,4,FALSE),0)</f>
        <v>0</v>
      </c>
      <c r="G310" s="26">
        <f>_xlfn.IFNA(VLOOKUP(A310,'TIF expiration'!$A$1:$B$3,2,FALSE),0)</f>
        <v>0</v>
      </c>
      <c r="H310" s="27">
        <v>0.93</v>
      </c>
    </row>
    <row r="311" spans="1:8" x14ac:dyDescent="0.25">
      <c r="A311" t="s">
        <v>1506</v>
      </c>
      <c r="B311" t="s">
        <v>1505</v>
      </c>
      <c r="C311" s="26">
        <v>245751785</v>
      </c>
      <c r="D311" s="26">
        <v>245751785</v>
      </c>
      <c r="E311" s="26">
        <v>0</v>
      </c>
      <c r="F311" s="26">
        <f>_xlfn.IFNA(VLOOKUP(A311,'313 expiration'!A$1:D$9,4,FALSE),0)</f>
        <v>0</v>
      </c>
      <c r="G311" s="26">
        <f>_xlfn.IFNA(VLOOKUP(A311,'TIF expiration'!$A$1:$B$3,2,FALSE),0)</f>
        <v>0</v>
      </c>
      <c r="H311" s="27">
        <v>0.93</v>
      </c>
    </row>
    <row r="312" spans="1:8" x14ac:dyDescent="0.25">
      <c r="A312" t="s">
        <v>1504</v>
      </c>
      <c r="B312" t="s">
        <v>1503</v>
      </c>
      <c r="C312" s="26">
        <v>408968247</v>
      </c>
      <c r="D312" s="26">
        <v>394910191</v>
      </c>
      <c r="E312" s="26">
        <v>28116112</v>
      </c>
      <c r="F312" s="26">
        <f>_xlfn.IFNA(VLOOKUP(A312,'313 expiration'!A$1:D$9,4,FALSE),0)</f>
        <v>0</v>
      </c>
      <c r="G312" s="26">
        <f>_xlfn.IFNA(VLOOKUP(A312,'TIF expiration'!$A$1:$B$3,2,FALSE),0)</f>
        <v>0</v>
      </c>
      <c r="H312" s="27">
        <v>0.93</v>
      </c>
    </row>
    <row r="313" spans="1:8" x14ac:dyDescent="0.25">
      <c r="A313" t="s">
        <v>1502</v>
      </c>
      <c r="B313" t="s">
        <v>1501</v>
      </c>
      <c r="C313" s="26">
        <v>128289985</v>
      </c>
      <c r="D313" s="26">
        <v>128289985</v>
      </c>
      <c r="E313" s="26">
        <v>0</v>
      </c>
      <c r="F313" s="26">
        <f>_xlfn.IFNA(VLOOKUP(A313,'313 expiration'!A$1:D$9,4,FALSE),0)</f>
        <v>0</v>
      </c>
      <c r="G313" s="26">
        <f>_xlfn.IFNA(VLOOKUP(A313,'TIF expiration'!$A$1:$B$3,2,FALSE),0)</f>
        <v>0</v>
      </c>
      <c r="H313" s="27">
        <v>0.93</v>
      </c>
    </row>
    <row r="314" spans="1:8" x14ac:dyDescent="0.25">
      <c r="A314" t="s">
        <v>1500</v>
      </c>
      <c r="B314" t="s">
        <v>1499</v>
      </c>
      <c r="C314" s="26">
        <v>173965786</v>
      </c>
      <c r="D314" s="26">
        <v>173965786</v>
      </c>
      <c r="E314" s="26">
        <v>0</v>
      </c>
      <c r="F314" s="26">
        <f>_xlfn.IFNA(VLOOKUP(A314,'313 expiration'!A$1:D$9,4,FALSE),0)</f>
        <v>0</v>
      </c>
      <c r="G314" s="26">
        <f>_xlfn.IFNA(VLOOKUP(A314,'TIF expiration'!$A$1:$B$3,2,FALSE),0)</f>
        <v>0</v>
      </c>
      <c r="H314" s="27">
        <v>0.93</v>
      </c>
    </row>
    <row r="315" spans="1:8" x14ac:dyDescent="0.25">
      <c r="A315" t="s">
        <v>1498</v>
      </c>
      <c r="B315" t="s">
        <v>1497</v>
      </c>
      <c r="C315" s="26">
        <v>323631170</v>
      </c>
      <c r="D315" s="26">
        <v>323631170</v>
      </c>
      <c r="E315" s="26">
        <v>0</v>
      </c>
      <c r="F315" s="26">
        <f>_xlfn.IFNA(VLOOKUP(A315,'313 expiration'!A$1:D$9,4,FALSE),0)</f>
        <v>0</v>
      </c>
      <c r="G315" s="26">
        <f>_xlfn.IFNA(VLOOKUP(A315,'TIF expiration'!$A$1:$B$3,2,FALSE),0)</f>
        <v>0</v>
      </c>
      <c r="H315" s="27">
        <v>0.93</v>
      </c>
    </row>
    <row r="316" spans="1:8" x14ac:dyDescent="0.25">
      <c r="A316" t="s">
        <v>1496</v>
      </c>
      <c r="B316" t="s">
        <v>1495</v>
      </c>
      <c r="C316" s="26">
        <v>284616209</v>
      </c>
      <c r="D316" s="26">
        <v>284616209</v>
      </c>
      <c r="E316" s="26">
        <v>0</v>
      </c>
      <c r="F316" s="26">
        <f>_xlfn.IFNA(VLOOKUP(A316,'313 expiration'!A$1:D$9,4,FALSE),0)</f>
        <v>0</v>
      </c>
      <c r="G316" s="26">
        <f>_xlfn.IFNA(VLOOKUP(A316,'TIF expiration'!$A$1:$B$3,2,FALSE),0)</f>
        <v>0</v>
      </c>
      <c r="H316" s="27">
        <v>0.93</v>
      </c>
    </row>
    <row r="317" spans="1:8" x14ac:dyDescent="0.25">
      <c r="A317" t="s">
        <v>1494</v>
      </c>
      <c r="B317" t="s">
        <v>1493</v>
      </c>
      <c r="C317" s="26">
        <v>245337286</v>
      </c>
      <c r="D317" s="26">
        <v>245337286</v>
      </c>
      <c r="E317" s="26">
        <v>0</v>
      </c>
      <c r="F317" s="26">
        <f>_xlfn.IFNA(VLOOKUP(A317,'313 expiration'!A$1:D$9,4,FALSE),0)</f>
        <v>0</v>
      </c>
      <c r="G317" s="26">
        <f>_xlfn.IFNA(VLOOKUP(A317,'TIF expiration'!$A$1:$B$3,2,FALSE),0)</f>
        <v>0</v>
      </c>
      <c r="H317" s="27">
        <v>0.93</v>
      </c>
    </row>
    <row r="318" spans="1:8" x14ac:dyDescent="0.25">
      <c r="A318" t="s">
        <v>1492</v>
      </c>
      <c r="B318" t="s">
        <v>1491</v>
      </c>
      <c r="C318" s="26">
        <v>17044072472</v>
      </c>
      <c r="D318" s="26">
        <v>17044072472</v>
      </c>
      <c r="E318" s="26">
        <v>0</v>
      </c>
      <c r="F318" s="26">
        <f>_xlfn.IFNA(VLOOKUP(A318,'313 expiration'!A$1:D$9,4,FALSE),0)</f>
        <v>0</v>
      </c>
      <c r="G318" s="26">
        <f>_xlfn.IFNA(VLOOKUP(A318,'TIF expiration'!$A$1:$B$3,2,FALSE),0)</f>
        <v>0</v>
      </c>
      <c r="H318" s="27">
        <v>0.93</v>
      </c>
    </row>
    <row r="319" spans="1:8" x14ac:dyDescent="0.25">
      <c r="A319" t="s">
        <v>1490</v>
      </c>
      <c r="B319" t="s">
        <v>1489</v>
      </c>
      <c r="C319" s="26">
        <v>1070495018</v>
      </c>
      <c r="D319" s="26">
        <v>1070495018</v>
      </c>
      <c r="E319" s="26">
        <v>0</v>
      </c>
      <c r="F319" s="26">
        <f>_xlfn.IFNA(VLOOKUP(A319,'313 expiration'!A$1:D$9,4,FALSE),0)</f>
        <v>0</v>
      </c>
      <c r="G319" s="26">
        <f>_xlfn.IFNA(VLOOKUP(A319,'TIF expiration'!$A$1:$B$3,2,FALSE),0)</f>
        <v>0</v>
      </c>
      <c r="H319" s="27">
        <v>0.93</v>
      </c>
    </row>
    <row r="320" spans="1:8" x14ac:dyDescent="0.25">
      <c r="A320" t="s">
        <v>1488</v>
      </c>
      <c r="B320" t="s">
        <v>1487</v>
      </c>
      <c r="C320" s="26">
        <v>41254783659</v>
      </c>
      <c r="D320" s="26">
        <v>41254783659</v>
      </c>
      <c r="E320" s="26">
        <v>0</v>
      </c>
      <c r="F320" s="26">
        <f>_xlfn.IFNA(VLOOKUP(A320,'313 expiration'!A$1:D$9,4,FALSE),0)</f>
        <v>0</v>
      </c>
      <c r="G320" s="26">
        <f>_xlfn.IFNA(VLOOKUP(A320,'TIF expiration'!$A$1:$B$3,2,FALSE),0)</f>
        <v>0</v>
      </c>
      <c r="H320" s="27">
        <v>0.93</v>
      </c>
    </row>
    <row r="321" spans="1:8" x14ac:dyDescent="0.25">
      <c r="A321" t="s">
        <v>1486</v>
      </c>
      <c r="B321" t="s">
        <v>1485</v>
      </c>
      <c r="C321" s="26">
        <v>2682290986</v>
      </c>
      <c r="D321" s="26">
        <v>2631442366</v>
      </c>
      <c r="E321" s="26">
        <v>101697240</v>
      </c>
      <c r="F321" s="26">
        <f>_xlfn.IFNA(VLOOKUP(A321,'313 expiration'!A$1:D$9,4,FALSE),0)</f>
        <v>0</v>
      </c>
      <c r="G321" s="26">
        <f>_xlfn.IFNA(VLOOKUP(A321,'TIF expiration'!$A$1:$B$3,2,FALSE),0)</f>
        <v>0</v>
      </c>
      <c r="H321" s="27">
        <v>0.93</v>
      </c>
    </row>
    <row r="322" spans="1:8" x14ac:dyDescent="0.25">
      <c r="A322" t="s">
        <v>1484</v>
      </c>
      <c r="B322" t="s">
        <v>1483</v>
      </c>
      <c r="C322" s="26">
        <v>1079749240</v>
      </c>
      <c r="D322" s="26">
        <v>1079749240</v>
      </c>
      <c r="E322" s="26">
        <v>0</v>
      </c>
      <c r="F322" s="26">
        <f>_xlfn.IFNA(VLOOKUP(A322,'313 expiration'!A$1:D$9,4,FALSE),0)</f>
        <v>0</v>
      </c>
      <c r="G322" s="26">
        <f>_xlfn.IFNA(VLOOKUP(A322,'TIF expiration'!$A$1:$B$3,2,FALSE),0)</f>
        <v>0</v>
      </c>
      <c r="H322" s="27">
        <v>0.93</v>
      </c>
    </row>
    <row r="323" spans="1:8" x14ac:dyDescent="0.25">
      <c r="A323" t="s">
        <v>1482</v>
      </c>
      <c r="B323" t="s">
        <v>1481</v>
      </c>
      <c r="C323" s="26">
        <v>1204012391</v>
      </c>
      <c r="D323" s="26">
        <v>1204012391</v>
      </c>
      <c r="E323" s="26">
        <v>0</v>
      </c>
      <c r="F323" s="26">
        <f>_xlfn.IFNA(VLOOKUP(A323,'313 expiration'!A$1:D$9,4,FALSE),0)</f>
        <v>0</v>
      </c>
      <c r="G323" s="26">
        <f>_xlfn.IFNA(VLOOKUP(A323,'TIF expiration'!$A$1:$B$3,2,FALSE),0)</f>
        <v>0</v>
      </c>
      <c r="H323" s="27">
        <v>0.93</v>
      </c>
    </row>
    <row r="324" spans="1:8" x14ac:dyDescent="0.25">
      <c r="A324" t="s">
        <v>1480</v>
      </c>
      <c r="B324" t="s">
        <v>1479</v>
      </c>
      <c r="C324" s="26">
        <v>730979791</v>
      </c>
      <c r="D324" s="26">
        <v>730979791</v>
      </c>
      <c r="E324" s="26">
        <v>0</v>
      </c>
      <c r="F324" s="26">
        <f>_xlfn.IFNA(VLOOKUP(A324,'313 expiration'!A$1:D$9,4,FALSE),0)</f>
        <v>0</v>
      </c>
      <c r="G324" s="26">
        <f>_xlfn.IFNA(VLOOKUP(A324,'TIF expiration'!$A$1:$B$3,2,FALSE),0)</f>
        <v>0</v>
      </c>
      <c r="H324" s="27">
        <v>0.93</v>
      </c>
    </row>
    <row r="325" spans="1:8" x14ac:dyDescent="0.25">
      <c r="A325" t="s">
        <v>1478</v>
      </c>
      <c r="B325" t="s">
        <v>1477</v>
      </c>
      <c r="C325" s="26">
        <v>163796053</v>
      </c>
      <c r="D325" s="26">
        <v>163796053</v>
      </c>
      <c r="E325" s="26">
        <v>0</v>
      </c>
      <c r="F325" s="26">
        <f>_xlfn.IFNA(VLOOKUP(A325,'313 expiration'!A$1:D$9,4,FALSE),0)</f>
        <v>0</v>
      </c>
      <c r="G325" s="26">
        <f>_xlfn.IFNA(VLOOKUP(A325,'TIF expiration'!$A$1:$B$3,2,FALSE),0)</f>
        <v>0</v>
      </c>
      <c r="H325" s="27">
        <v>0.93</v>
      </c>
    </row>
    <row r="326" spans="1:8" x14ac:dyDescent="0.25">
      <c r="A326" t="s">
        <v>1476</v>
      </c>
      <c r="B326" t="s">
        <v>1475</v>
      </c>
      <c r="C326" s="26">
        <v>170332218</v>
      </c>
      <c r="D326" s="26">
        <v>170332218</v>
      </c>
      <c r="E326" s="26">
        <v>0</v>
      </c>
      <c r="F326" s="26">
        <f>_xlfn.IFNA(VLOOKUP(A326,'313 expiration'!A$1:D$9,4,FALSE),0)</f>
        <v>0</v>
      </c>
      <c r="G326" s="26">
        <f>_xlfn.IFNA(VLOOKUP(A326,'TIF expiration'!$A$1:$B$3,2,FALSE),0)</f>
        <v>0</v>
      </c>
      <c r="H326" s="27">
        <v>0.93</v>
      </c>
    </row>
    <row r="327" spans="1:8" x14ac:dyDescent="0.25">
      <c r="A327" t="s">
        <v>1474</v>
      </c>
      <c r="B327" t="s">
        <v>1473</v>
      </c>
      <c r="C327" s="26">
        <v>1268081388</v>
      </c>
      <c r="D327" s="26">
        <v>1268081388</v>
      </c>
      <c r="E327" s="26">
        <v>0</v>
      </c>
      <c r="F327" s="26">
        <f>_xlfn.IFNA(VLOOKUP(A327,'313 expiration'!A$1:D$9,4,FALSE),0)</f>
        <v>0</v>
      </c>
      <c r="G327" s="26">
        <f>_xlfn.IFNA(VLOOKUP(A327,'TIF expiration'!$A$1:$B$3,2,FALSE),0)</f>
        <v>0</v>
      </c>
      <c r="H327" s="27">
        <v>0.93</v>
      </c>
    </row>
    <row r="328" spans="1:8" x14ac:dyDescent="0.25">
      <c r="A328" t="s">
        <v>1472</v>
      </c>
      <c r="B328" t="s">
        <v>1471</v>
      </c>
      <c r="C328" s="26">
        <v>1229828979</v>
      </c>
      <c r="D328" s="26">
        <v>1229828979</v>
      </c>
      <c r="E328" s="26">
        <v>0</v>
      </c>
      <c r="F328" s="26">
        <f>_xlfn.IFNA(VLOOKUP(A328,'313 expiration'!A$1:D$9,4,FALSE),0)</f>
        <v>0</v>
      </c>
      <c r="G328" s="26">
        <f>_xlfn.IFNA(VLOOKUP(A328,'TIF expiration'!$A$1:$B$3,2,FALSE),0)</f>
        <v>0</v>
      </c>
      <c r="H328" s="27">
        <v>0.93</v>
      </c>
    </row>
    <row r="329" spans="1:8" x14ac:dyDescent="0.25">
      <c r="A329" t="s">
        <v>1470</v>
      </c>
      <c r="B329" t="s">
        <v>1469</v>
      </c>
      <c r="C329" s="26">
        <v>221223749</v>
      </c>
      <c r="D329" s="26">
        <v>221223749</v>
      </c>
      <c r="E329" s="26">
        <v>0</v>
      </c>
      <c r="F329" s="26">
        <f>_xlfn.IFNA(VLOOKUP(A329,'313 expiration'!A$1:D$9,4,FALSE),0)</f>
        <v>0</v>
      </c>
      <c r="G329" s="26">
        <f>_xlfn.IFNA(VLOOKUP(A329,'TIF expiration'!$A$1:$B$3,2,FALSE),0)</f>
        <v>0</v>
      </c>
      <c r="H329" s="27">
        <v>0.93</v>
      </c>
    </row>
    <row r="330" spans="1:8" x14ac:dyDescent="0.25">
      <c r="A330" t="s">
        <v>1468</v>
      </c>
      <c r="B330" t="s">
        <v>1467</v>
      </c>
      <c r="C330" s="26">
        <v>222915479</v>
      </c>
      <c r="D330" s="26">
        <v>221991953</v>
      </c>
      <c r="E330" s="26">
        <v>1847052</v>
      </c>
      <c r="F330" s="26">
        <f>_xlfn.IFNA(VLOOKUP(A330,'313 expiration'!A$1:D$9,4,FALSE),0)</f>
        <v>0</v>
      </c>
      <c r="G330" s="26">
        <f>_xlfn.IFNA(VLOOKUP(A330,'TIF expiration'!$A$1:$B$3,2,FALSE),0)</f>
        <v>0</v>
      </c>
      <c r="H330" s="27">
        <v>0.93</v>
      </c>
    </row>
    <row r="331" spans="1:8" x14ac:dyDescent="0.25">
      <c r="A331" t="s">
        <v>1466</v>
      </c>
      <c r="B331" t="s">
        <v>1465</v>
      </c>
      <c r="C331" s="26">
        <v>3584435847</v>
      </c>
      <c r="D331" s="26">
        <v>3584435847</v>
      </c>
      <c r="E331" s="26">
        <v>0</v>
      </c>
      <c r="F331" s="26">
        <f>_xlfn.IFNA(VLOOKUP(A331,'313 expiration'!A$1:D$9,4,FALSE),0)</f>
        <v>0</v>
      </c>
      <c r="G331" s="26">
        <f>_xlfn.IFNA(VLOOKUP(A331,'TIF expiration'!$A$1:$B$3,2,FALSE),0)</f>
        <v>0</v>
      </c>
      <c r="H331" s="27">
        <v>0.93</v>
      </c>
    </row>
    <row r="332" spans="1:8" x14ac:dyDescent="0.25">
      <c r="A332" t="s">
        <v>1464</v>
      </c>
      <c r="B332" t="s">
        <v>1463</v>
      </c>
      <c r="C332" s="26">
        <v>4836847869</v>
      </c>
      <c r="D332" s="26">
        <v>4836847869</v>
      </c>
      <c r="E332" s="26">
        <v>0</v>
      </c>
      <c r="F332" s="26">
        <f>_xlfn.IFNA(VLOOKUP(A332,'313 expiration'!A$1:D$9,4,FALSE),0)</f>
        <v>0</v>
      </c>
      <c r="G332" s="26">
        <f>_xlfn.IFNA(VLOOKUP(A332,'TIF expiration'!$A$1:$B$3,2,FALSE),0)</f>
        <v>0</v>
      </c>
      <c r="H332" s="27">
        <v>0.93</v>
      </c>
    </row>
    <row r="333" spans="1:8" x14ac:dyDescent="0.25">
      <c r="A333" t="s">
        <v>1462</v>
      </c>
      <c r="B333" t="s">
        <v>1461</v>
      </c>
      <c r="C333" s="26">
        <v>9337573528</v>
      </c>
      <c r="D333" s="26">
        <v>9101643111</v>
      </c>
      <c r="E333" s="26">
        <v>471860834</v>
      </c>
      <c r="F333" s="26">
        <f>_xlfn.IFNA(VLOOKUP(A333,'313 expiration'!A$1:D$9,4,FALSE),0)</f>
        <v>0</v>
      </c>
      <c r="G333" s="26">
        <f>_xlfn.IFNA(VLOOKUP(A333,'TIF expiration'!$A$1:$B$3,2,FALSE),0)</f>
        <v>0</v>
      </c>
      <c r="H333" s="27">
        <v>0.93</v>
      </c>
    </row>
    <row r="334" spans="1:8" x14ac:dyDescent="0.25">
      <c r="A334" t="s">
        <v>1460</v>
      </c>
      <c r="B334" t="s">
        <v>1459</v>
      </c>
      <c r="C334" s="26">
        <v>136588460</v>
      </c>
      <c r="D334" s="26">
        <v>136086447</v>
      </c>
      <c r="E334" s="26">
        <v>1004026</v>
      </c>
      <c r="F334" s="26">
        <f>_xlfn.IFNA(VLOOKUP(A334,'313 expiration'!A$1:D$9,4,FALSE),0)</f>
        <v>0</v>
      </c>
      <c r="G334" s="26">
        <f>_xlfn.IFNA(VLOOKUP(A334,'TIF expiration'!$A$1:$B$3,2,FALSE),0)</f>
        <v>0</v>
      </c>
      <c r="H334" s="27">
        <v>0.93</v>
      </c>
    </row>
    <row r="335" spans="1:8" x14ac:dyDescent="0.25">
      <c r="A335" t="s">
        <v>1458</v>
      </c>
      <c r="B335" t="s">
        <v>1457</v>
      </c>
      <c r="C335" s="26">
        <v>6027251275</v>
      </c>
      <c r="D335" s="26">
        <v>5879212987</v>
      </c>
      <c r="E335" s="26">
        <v>296076576</v>
      </c>
      <c r="F335" s="26">
        <f>_xlfn.IFNA(VLOOKUP(A335,'313 expiration'!A$1:D$9,4,FALSE),0)</f>
        <v>0</v>
      </c>
      <c r="G335" s="26">
        <f>_xlfn.IFNA(VLOOKUP(A335,'TIF expiration'!$A$1:$B$3,2,FALSE),0)</f>
        <v>0</v>
      </c>
      <c r="H335" s="27">
        <v>0.93</v>
      </c>
    </row>
    <row r="336" spans="1:8" x14ac:dyDescent="0.25">
      <c r="A336" t="s">
        <v>1456</v>
      </c>
      <c r="B336" t="s">
        <v>1455</v>
      </c>
      <c r="C336" s="26">
        <v>918843914</v>
      </c>
      <c r="D336" s="26">
        <v>918843914</v>
      </c>
      <c r="E336" s="26">
        <v>0</v>
      </c>
      <c r="F336" s="26">
        <f>_xlfn.IFNA(VLOOKUP(A336,'313 expiration'!A$1:D$9,4,FALSE),0)</f>
        <v>0</v>
      </c>
      <c r="G336" s="26">
        <f>_xlfn.IFNA(VLOOKUP(A336,'TIF expiration'!$A$1:$B$3,2,FALSE),0)</f>
        <v>0</v>
      </c>
      <c r="H336" s="27">
        <v>0.93</v>
      </c>
    </row>
    <row r="337" spans="1:8" x14ac:dyDescent="0.25">
      <c r="A337" t="s">
        <v>1454</v>
      </c>
      <c r="B337" t="s">
        <v>1453</v>
      </c>
      <c r="C337" s="26">
        <v>1572873577</v>
      </c>
      <c r="D337" s="26">
        <v>1572873577</v>
      </c>
      <c r="E337" s="26">
        <v>0</v>
      </c>
      <c r="F337" s="26">
        <f>_xlfn.IFNA(VLOOKUP(A337,'313 expiration'!A$1:D$9,4,FALSE),0)</f>
        <v>0</v>
      </c>
      <c r="G337" s="26">
        <f>_xlfn.IFNA(VLOOKUP(A337,'TIF expiration'!$A$1:$B$3,2,FALSE),0)</f>
        <v>0</v>
      </c>
      <c r="H337" s="27">
        <v>0.93</v>
      </c>
    </row>
    <row r="338" spans="1:8" x14ac:dyDescent="0.25">
      <c r="A338" t="s">
        <v>1452</v>
      </c>
      <c r="B338" t="s">
        <v>1451</v>
      </c>
      <c r="C338" s="26">
        <v>24684711431</v>
      </c>
      <c r="D338" s="26">
        <v>24318517712</v>
      </c>
      <c r="E338" s="26">
        <v>732387438</v>
      </c>
      <c r="F338" s="26">
        <f>_xlfn.IFNA(VLOOKUP(A338,'313 expiration'!A$1:D$9,4,FALSE),0)</f>
        <v>0</v>
      </c>
      <c r="G338" s="26">
        <f>_xlfn.IFNA(VLOOKUP(A338,'TIF expiration'!$A$1:$B$3,2,FALSE),0)</f>
        <v>0</v>
      </c>
      <c r="H338" s="27">
        <v>0.93</v>
      </c>
    </row>
    <row r="339" spans="1:8" x14ac:dyDescent="0.25">
      <c r="A339" t="s">
        <v>1450</v>
      </c>
      <c r="B339" t="s">
        <v>1449</v>
      </c>
      <c r="C339" s="26">
        <v>3211207211</v>
      </c>
      <c r="D339" s="26">
        <v>3211207211</v>
      </c>
      <c r="E339" s="26">
        <v>0</v>
      </c>
      <c r="F339" s="26">
        <f>_xlfn.IFNA(VLOOKUP(A339,'313 expiration'!A$1:D$9,4,FALSE),0)</f>
        <v>0</v>
      </c>
      <c r="G339" s="26">
        <f>_xlfn.IFNA(VLOOKUP(A339,'TIF expiration'!$A$1:$B$3,2,FALSE),0)</f>
        <v>0</v>
      </c>
      <c r="H339" s="27">
        <v>0.93</v>
      </c>
    </row>
    <row r="340" spans="1:8" x14ac:dyDescent="0.25">
      <c r="A340" t="s">
        <v>1448</v>
      </c>
      <c r="B340" t="s">
        <v>1447</v>
      </c>
      <c r="C340" s="26">
        <v>463639359</v>
      </c>
      <c r="D340" s="26">
        <v>463639359</v>
      </c>
      <c r="E340" s="26">
        <v>0</v>
      </c>
      <c r="F340" s="26">
        <f>_xlfn.IFNA(VLOOKUP(A340,'313 expiration'!A$1:D$9,4,FALSE),0)</f>
        <v>0</v>
      </c>
      <c r="G340" s="26">
        <f>_xlfn.IFNA(VLOOKUP(A340,'TIF expiration'!$A$1:$B$3,2,FALSE),0)</f>
        <v>0</v>
      </c>
      <c r="H340" s="27">
        <v>0.93</v>
      </c>
    </row>
    <row r="341" spans="1:8" x14ac:dyDescent="0.25">
      <c r="A341" t="s">
        <v>1446</v>
      </c>
      <c r="B341" t="s">
        <v>1445</v>
      </c>
      <c r="C341" s="26">
        <v>59375804</v>
      </c>
      <c r="D341" s="26">
        <v>59375804</v>
      </c>
      <c r="E341" s="26">
        <v>0</v>
      </c>
      <c r="F341" s="26">
        <f>_xlfn.IFNA(VLOOKUP(A341,'313 expiration'!A$1:D$9,4,FALSE),0)</f>
        <v>0</v>
      </c>
      <c r="G341" s="26">
        <f>_xlfn.IFNA(VLOOKUP(A341,'TIF expiration'!$A$1:$B$3,2,FALSE),0)</f>
        <v>0</v>
      </c>
      <c r="H341" s="27">
        <v>0.93</v>
      </c>
    </row>
    <row r="342" spans="1:8" x14ac:dyDescent="0.25">
      <c r="A342" t="s">
        <v>1444</v>
      </c>
      <c r="B342" t="s">
        <v>1443</v>
      </c>
      <c r="C342" s="26">
        <v>55049892</v>
      </c>
      <c r="D342" s="26">
        <v>55049892</v>
      </c>
      <c r="E342" s="26">
        <v>0</v>
      </c>
      <c r="F342" s="26">
        <f>_xlfn.IFNA(VLOOKUP(A342,'313 expiration'!A$1:D$9,4,FALSE),0)</f>
        <v>0</v>
      </c>
      <c r="G342" s="26">
        <f>_xlfn.IFNA(VLOOKUP(A342,'TIF expiration'!$A$1:$B$3,2,FALSE),0)</f>
        <v>0</v>
      </c>
      <c r="H342" s="27">
        <v>0.93</v>
      </c>
    </row>
    <row r="343" spans="1:8" x14ac:dyDescent="0.25">
      <c r="A343" t="s">
        <v>1442</v>
      </c>
      <c r="B343" t="s">
        <v>1441</v>
      </c>
      <c r="C343" s="26">
        <v>4141295478</v>
      </c>
      <c r="D343" s="26">
        <v>4141295478</v>
      </c>
      <c r="E343" s="26">
        <v>0</v>
      </c>
      <c r="F343" s="26">
        <f>_xlfn.IFNA(VLOOKUP(A343,'313 expiration'!A$1:D$9,4,FALSE),0)</f>
        <v>0</v>
      </c>
      <c r="G343" s="26">
        <f>_xlfn.IFNA(VLOOKUP(A343,'TIF expiration'!$A$1:$B$3,2,FALSE),0)</f>
        <v>0</v>
      </c>
      <c r="H343" s="27">
        <v>0.93</v>
      </c>
    </row>
    <row r="344" spans="1:8" x14ac:dyDescent="0.25">
      <c r="A344" t="s">
        <v>1440</v>
      </c>
      <c r="B344" t="s">
        <v>1439</v>
      </c>
      <c r="C344" s="26">
        <v>481948810</v>
      </c>
      <c r="D344" s="26">
        <v>481948810</v>
      </c>
      <c r="E344" s="26">
        <v>0</v>
      </c>
      <c r="F344" s="26">
        <f>_xlfn.IFNA(VLOOKUP(A344,'313 expiration'!A$1:D$9,4,FALSE),0)</f>
        <v>0</v>
      </c>
      <c r="G344" s="26">
        <f>_xlfn.IFNA(VLOOKUP(A344,'TIF expiration'!$A$1:$B$3,2,FALSE),0)</f>
        <v>0</v>
      </c>
      <c r="H344" s="27">
        <v>0.93</v>
      </c>
    </row>
    <row r="345" spans="1:8" x14ac:dyDescent="0.25">
      <c r="A345" t="s">
        <v>1438</v>
      </c>
      <c r="B345" t="s">
        <v>1437</v>
      </c>
      <c r="C345" s="26">
        <v>4280116747</v>
      </c>
      <c r="D345" s="26">
        <v>4277416940</v>
      </c>
      <c r="E345" s="26">
        <v>5399614</v>
      </c>
      <c r="F345" s="26">
        <f>_xlfn.IFNA(VLOOKUP(A345,'313 expiration'!A$1:D$9,4,FALSE),0)</f>
        <v>0</v>
      </c>
      <c r="G345" s="26">
        <f>_xlfn.IFNA(VLOOKUP(A345,'TIF expiration'!$A$1:$B$3,2,FALSE),0)</f>
        <v>0</v>
      </c>
      <c r="H345" s="27">
        <v>0.93</v>
      </c>
    </row>
    <row r="346" spans="1:8" x14ac:dyDescent="0.25">
      <c r="A346" t="s">
        <v>1436</v>
      </c>
      <c r="B346" t="s">
        <v>1435</v>
      </c>
      <c r="C346" s="26">
        <v>977105599</v>
      </c>
      <c r="D346" s="26">
        <v>951300255</v>
      </c>
      <c r="E346" s="26">
        <v>51610688</v>
      </c>
      <c r="F346" s="26">
        <f>_xlfn.IFNA(VLOOKUP(A346,'313 expiration'!A$1:D$9,4,FALSE),0)</f>
        <v>0</v>
      </c>
      <c r="G346" s="26">
        <f>_xlfn.IFNA(VLOOKUP(A346,'TIF expiration'!$A$1:$B$3,2,FALSE),0)</f>
        <v>0</v>
      </c>
      <c r="H346" s="27">
        <v>0.93</v>
      </c>
    </row>
    <row r="347" spans="1:8" x14ac:dyDescent="0.25">
      <c r="A347" t="s">
        <v>1434</v>
      </c>
      <c r="B347" t="s">
        <v>1433</v>
      </c>
      <c r="C347" s="26">
        <v>1687448068</v>
      </c>
      <c r="D347" s="26">
        <v>1687448068</v>
      </c>
      <c r="E347" s="26">
        <v>0</v>
      </c>
      <c r="F347" s="26">
        <f>_xlfn.IFNA(VLOOKUP(A347,'313 expiration'!A$1:D$9,4,FALSE),0)</f>
        <v>0</v>
      </c>
      <c r="G347" s="26">
        <f>_xlfn.IFNA(VLOOKUP(A347,'TIF expiration'!$A$1:$B$3,2,FALSE),0)</f>
        <v>0</v>
      </c>
      <c r="H347" s="27">
        <v>0.93</v>
      </c>
    </row>
    <row r="348" spans="1:8" x14ac:dyDescent="0.25">
      <c r="A348" t="s">
        <v>1432</v>
      </c>
      <c r="B348" t="s">
        <v>1431</v>
      </c>
      <c r="C348" s="26">
        <v>1121412352</v>
      </c>
      <c r="D348" s="26">
        <v>1113244764</v>
      </c>
      <c r="E348" s="26">
        <v>16335176</v>
      </c>
      <c r="F348" s="26">
        <f>_xlfn.IFNA(VLOOKUP(A348,'313 expiration'!A$1:D$9,4,FALSE),0)</f>
        <v>0</v>
      </c>
      <c r="G348" s="26">
        <f>_xlfn.IFNA(VLOOKUP(A348,'TIF expiration'!$A$1:$B$3,2,FALSE),0)</f>
        <v>0</v>
      </c>
      <c r="H348" s="27">
        <v>0.93</v>
      </c>
    </row>
    <row r="349" spans="1:8" x14ac:dyDescent="0.25">
      <c r="A349" t="s">
        <v>1430</v>
      </c>
      <c r="B349" t="s">
        <v>1429</v>
      </c>
      <c r="C349" s="26">
        <v>229671735</v>
      </c>
      <c r="D349" s="26">
        <v>229671735</v>
      </c>
      <c r="E349" s="26">
        <v>0</v>
      </c>
      <c r="F349" s="26">
        <f>_xlfn.IFNA(VLOOKUP(A349,'313 expiration'!A$1:D$9,4,FALSE),0)</f>
        <v>0</v>
      </c>
      <c r="G349" s="26">
        <f>_xlfn.IFNA(VLOOKUP(A349,'TIF expiration'!$A$1:$B$3,2,FALSE),0)</f>
        <v>0</v>
      </c>
      <c r="H349" s="27">
        <v>0.93</v>
      </c>
    </row>
    <row r="350" spans="1:8" x14ac:dyDescent="0.25">
      <c r="A350" t="s">
        <v>1428</v>
      </c>
      <c r="B350" t="s">
        <v>1427</v>
      </c>
      <c r="C350" s="26">
        <v>112189949</v>
      </c>
      <c r="D350" s="26">
        <v>112189949</v>
      </c>
      <c r="E350" s="26">
        <v>0</v>
      </c>
      <c r="F350" s="26">
        <f>_xlfn.IFNA(VLOOKUP(A350,'313 expiration'!A$1:D$9,4,FALSE),0)</f>
        <v>0</v>
      </c>
      <c r="G350" s="26">
        <f>_xlfn.IFNA(VLOOKUP(A350,'TIF expiration'!$A$1:$B$3,2,FALSE),0)</f>
        <v>0</v>
      </c>
      <c r="H350" s="27">
        <v>0.93</v>
      </c>
    </row>
    <row r="351" spans="1:8" x14ac:dyDescent="0.25">
      <c r="A351" t="s">
        <v>1426</v>
      </c>
      <c r="B351" t="s">
        <v>1425</v>
      </c>
      <c r="C351" s="26">
        <v>105261726</v>
      </c>
      <c r="D351" s="26">
        <v>105261726</v>
      </c>
      <c r="E351" s="26">
        <v>0</v>
      </c>
      <c r="F351" s="26">
        <f>_xlfn.IFNA(VLOOKUP(A351,'313 expiration'!A$1:D$9,4,FALSE),0)</f>
        <v>0</v>
      </c>
      <c r="G351" s="26">
        <f>_xlfn.IFNA(VLOOKUP(A351,'TIF expiration'!$A$1:$B$3,2,FALSE),0)</f>
        <v>0</v>
      </c>
      <c r="H351" s="27">
        <v>0.93</v>
      </c>
    </row>
    <row r="352" spans="1:8" x14ac:dyDescent="0.25">
      <c r="A352" t="s">
        <v>1424</v>
      </c>
      <c r="B352" t="s">
        <v>1423</v>
      </c>
      <c r="C352" s="26">
        <v>1138372942</v>
      </c>
      <c r="D352" s="26">
        <v>1138372942</v>
      </c>
      <c r="E352" s="26">
        <v>0</v>
      </c>
      <c r="F352" s="26">
        <f>_xlfn.IFNA(VLOOKUP(A352,'313 expiration'!A$1:D$9,4,FALSE),0)</f>
        <v>0</v>
      </c>
      <c r="G352" s="26">
        <f>_xlfn.IFNA(VLOOKUP(A352,'TIF expiration'!$A$1:$B$3,2,FALSE),0)</f>
        <v>0</v>
      </c>
      <c r="H352" s="27">
        <v>0.93</v>
      </c>
    </row>
    <row r="353" spans="1:8" x14ac:dyDescent="0.25">
      <c r="A353" t="s">
        <v>1422</v>
      </c>
      <c r="B353" t="s">
        <v>1421</v>
      </c>
      <c r="C353" s="26">
        <v>106008666</v>
      </c>
      <c r="D353" s="26">
        <v>106008666</v>
      </c>
      <c r="E353" s="26">
        <v>0</v>
      </c>
      <c r="F353" s="26">
        <f>_xlfn.IFNA(VLOOKUP(A353,'313 expiration'!A$1:D$9,4,FALSE),0)</f>
        <v>0</v>
      </c>
      <c r="G353" s="26">
        <f>_xlfn.IFNA(VLOOKUP(A353,'TIF expiration'!$A$1:$B$3,2,FALSE),0)</f>
        <v>0</v>
      </c>
      <c r="H353" s="27">
        <v>0.93</v>
      </c>
    </row>
    <row r="354" spans="1:8" x14ac:dyDescent="0.25">
      <c r="A354" t="s">
        <v>1420</v>
      </c>
      <c r="B354" t="s">
        <v>1419</v>
      </c>
      <c r="C354" s="26">
        <v>299905077</v>
      </c>
      <c r="D354" s="26">
        <v>299905077</v>
      </c>
      <c r="E354" s="26">
        <v>0</v>
      </c>
      <c r="F354" s="26">
        <f>_xlfn.IFNA(VLOOKUP(A354,'313 expiration'!A$1:D$9,4,FALSE),0)</f>
        <v>0</v>
      </c>
      <c r="G354" s="26">
        <f>_xlfn.IFNA(VLOOKUP(A354,'TIF expiration'!$A$1:$B$3,2,FALSE),0)</f>
        <v>0</v>
      </c>
      <c r="H354" s="27">
        <v>0.93</v>
      </c>
    </row>
    <row r="355" spans="1:8" x14ac:dyDescent="0.25">
      <c r="A355" t="s">
        <v>1418</v>
      </c>
      <c r="B355" t="s">
        <v>1417</v>
      </c>
      <c r="C355" s="26">
        <v>218238867</v>
      </c>
      <c r="D355" s="26">
        <v>218238867</v>
      </c>
      <c r="E355" s="26">
        <v>0</v>
      </c>
      <c r="F355" s="26">
        <f>_xlfn.IFNA(VLOOKUP(A355,'313 expiration'!A$1:D$9,4,FALSE),0)</f>
        <v>0</v>
      </c>
      <c r="G355" s="26">
        <f>_xlfn.IFNA(VLOOKUP(A355,'TIF expiration'!$A$1:$B$3,2,FALSE),0)</f>
        <v>0</v>
      </c>
      <c r="H355" s="27">
        <v>0.93</v>
      </c>
    </row>
    <row r="356" spans="1:8" x14ac:dyDescent="0.25">
      <c r="A356" t="s">
        <v>1416</v>
      </c>
      <c r="B356" t="s">
        <v>1415</v>
      </c>
      <c r="C356" s="26">
        <v>2029053892</v>
      </c>
      <c r="D356" s="26">
        <v>2029053892</v>
      </c>
      <c r="E356" s="26">
        <v>0</v>
      </c>
      <c r="F356" s="26">
        <f>_xlfn.IFNA(VLOOKUP(A356,'313 expiration'!A$1:D$9,4,FALSE),0)</f>
        <v>0</v>
      </c>
      <c r="G356" s="26">
        <f>_xlfn.IFNA(VLOOKUP(A356,'TIF expiration'!$A$1:$B$3,2,FALSE),0)</f>
        <v>0</v>
      </c>
      <c r="H356" s="27">
        <v>0.93</v>
      </c>
    </row>
    <row r="357" spans="1:8" x14ac:dyDescent="0.25">
      <c r="A357" t="s">
        <v>1414</v>
      </c>
      <c r="B357" t="s">
        <v>1413</v>
      </c>
      <c r="C357" s="26">
        <v>341559789</v>
      </c>
      <c r="D357" s="26">
        <v>341559789</v>
      </c>
      <c r="E357" s="26">
        <v>0</v>
      </c>
      <c r="F357" s="26">
        <f>_xlfn.IFNA(VLOOKUP(A357,'313 expiration'!A$1:D$9,4,FALSE),0)</f>
        <v>0</v>
      </c>
      <c r="G357" s="26">
        <f>_xlfn.IFNA(VLOOKUP(A357,'TIF expiration'!$A$1:$B$3,2,FALSE),0)</f>
        <v>0</v>
      </c>
      <c r="H357" s="27">
        <v>0.93</v>
      </c>
    </row>
    <row r="358" spans="1:8" x14ac:dyDescent="0.25">
      <c r="A358" t="s">
        <v>1412</v>
      </c>
      <c r="B358" t="s">
        <v>1411</v>
      </c>
      <c r="C358" s="26">
        <v>3507611856</v>
      </c>
      <c r="D358" s="26">
        <v>3507611856</v>
      </c>
      <c r="E358" s="26">
        <v>0</v>
      </c>
      <c r="F358" s="26">
        <f>_xlfn.IFNA(VLOOKUP(A358,'313 expiration'!A$1:D$9,4,FALSE),0)</f>
        <v>0</v>
      </c>
      <c r="G358" s="26">
        <f>_xlfn.IFNA(VLOOKUP(A358,'TIF expiration'!$A$1:$B$3,2,FALSE),0)</f>
        <v>0</v>
      </c>
      <c r="H358" s="27">
        <v>0.93</v>
      </c>
    </row>
    <row r="359" spans="1:8" x14ac:dyDescent="0.25">
      <c r="A359" t="s">
        <v>1410</v>
      </c>
      <c r="B359" t="s">
        <v>1409</v>
      </c>
      <c r="C359" s="26">
        <v>124913239</v>
      </c>
      <c r="D359" s="26">
        <v>124913239</v>
      </c>
      <c r="E359" s="26">
        <v>0</v>
      </c>
      <c r="F359" s="26">
        <f>_xlfn.IFNA(VLOOKUP(A359,'313 expiration'!A$1:D$9,4,FALSE),0)</f>
        <v>0</v>
      </c>
      <c r="G359" s="26">
        <f>_xlfn.IFNA(VLOOKUP(A359,'TIF expiration'!$A$1:$B$3,2,FALSE),0)</f>
        <v>0</v>
      </c>
      <c r="H359" s="27">
        <v>0.93</v>
      </c>
    </row>
    <row r="360" spans="1:8" x14ac:dyDescent="0.25">
      <c r="A360" t="s">
        <v>1408</v>
      </c>
      <c r="B360" t="s">
        <v>1407</v>
      </c>
      <c r="C360" s="26">
        <v>788266801</v>
      </c>
      <c r="D360" s="26">
        <v>788266801</v>
      </c>
      <c r="E360" s="26">
        <v>0</v>
      </c>
      <c r="F360" s="26">
        <f>_xlfn.IFNA(VLOOKUP(A360,'313 expiration'!A$1:D$9,4,FALSE),0)</f>
        <v>0</v>
      </c>
      <c r="G360" s="26">
        <f>_xlfn.IFNA(VLOOKUP(A360,'TIF expiration'!$A$1:$B$3,2,FALSE),0)</f>
        <v>0</v>
      </c>
      <c r="H360" s="27">
        <v>0.93</v>
      </c>
    </row>
    <row r="361" spans="1:8" x14ac:dyDescent="0.25">
      <c r="A361" t="s">
        <v>1406</v>
      </c>
      <c r="B361" t="s">
        <v>1405</v>
      </c>
      <c r="C361" s="26">
        <v>885275989</v>
      </c>
      <c r="D361" s="26">
        <v>885275989</v>
      </c>
      <c r="E361" s="26">
        <v>0</v>
      </c>
      <c r="F361" s="26">
        <f>_xlfn.IFNA(VLOOKUP(A361,'313 expiration'!A$1:D$9,4,FALSE),0)</f>
        <v>0</v>
      </c>
      <c r="G361" s="26">
        <f>_xlfn.IFNA(VLOOKUP(A361,'TIF expiration'!$A$1:$B$3,2,FALSE),0)</f>
        <v>0</v>
      </c>
      <c r="H361" s="27">
        <v>0.93</v>
      </c>
    </row>
    <row r="362" spans="1:8" x14ac:dyDescent="0.25">
      <c r="A362" t="s">
        <v>1404</v>
      </c>
      <c r="B362" t="s">
        <v>1403</v>
      </c>
      <c r="C362" s="26">
        <v>327497808</v>
      </c>
      <c r="D362" s="26">
        <v>327497808</v>
      </c>
      <c r="E362" s="26">
        <v>0</v>
      </c>
      <c r="F362" s="26">
        <f>_xlfn.IFNA(VLOOKUP(A362,'313 expiration'!A$1:D$9,4,FALSE),0)</f>
        <v>0</v>
      </c>
      <c r="G362" s="26">
        <f>_xlfn.IFNA(VLOOKUP(A362,'TIF expiration'!$A$1:$B$3,2,FALSE),0)</f>
        <v>0</v>
      </c>
      <c r="H362" s="27">
        <v>0.93</v>
      </c>
    </row>
    <row r="363" spans="1:8" x14ac:dyDescent="0.25">
      <c r="A363" t="s">
        <v>1402</v>
      </c>
      <c r="B363" t="s">
        <v>1401</v>
      </c>
      <c r="C363" s="26">
        <v>997061152</v>
      </c>
      <c r="D363" s="26">
        <v>997061152</v>
      </c>
      <c r="E363" s="26">
        <v>0</v>
      </c>
      <c r="F363" s="26">
        <f>_xlfn.IFNA(VLOOKUP(A363,'313 expiration'!A$1:D$9,4,FALSE),0)</f>
        <v>0</v>
      </c>
      <c r="G363" s="26">
        <f>_xlfn.IFNA(VLOOKUP(A363,'TIF expiration'!$A$1:$B$3,2,FALSE),0)</f>
        <v>0</v>
      </c>
      <c r="H363" s="27">
        <v>0.93</v>
      </c>
    </row>
    <row r="364" spans="1:8" x14ac:dyDescent="0.25">
      <c r="A364" t="s">
        <v>1400</v>
      </c>
      <c r="B364" t="s">
        <v>1399</v>
      </c>
      <c r="C364" s="26">
        <v>467807654</v>
      </c>
      <c r="D364" s="26">
        <v>467807654</v>
      </c>
      <c r="E364" s="26">
        <v>0</v>
      </c>
      <c r="F364" s="26">
        <f>_xlfn.IFNA(VLOOKUP(A364,'313 expiration'!A$1:D$9,4,FALSE),0)</f>
        <v>0</v>
      </c>
      <c r="G364" s="26">
        <f>_xlfn.IFNA(VLOOKUP(A364,'TIF expiration'!$A$1:$B$3,2,FALSE),0)</f>
        <v>0</v>
      </c>
      <c r="H364" s="27">
        <v>0.93</v>
      </c>
    </row>
    <row r="365" spans="1:8" x14ac:dyDescent="0.25">
      <c r="A365" t="s">
        <v>1398</v>
      </c>
      <c r="B365" t="s">
        <v>1397</v>
      </c>
      <c r="C365" s="26">
        <v>396509349</v>
      </c>
      <c r="D365" s="26">
        <v>396509349</v>
      </c>
      <c r="E365" s="26">
        <v>0</v>
      </c>
      <c r="F365" s="26">
        <f>_xlfn.IFNA(VLOOKUP(A365,'313 expiration'!A$1:D$9,4,FALSE),0)</f>
        <v>0</v>
      </c>
      <c r="G365" s="26">
        <f>_xlfn.IFNA(VLOOKUP(A365,'TIF expiration'!$A$1:$B$3,2,FALSE),0)</f>
        <v>0</v>
      </c>
      <c r="H365" s="27">
        <v>0.93</v>
      </c>
    </row>
    <row r="366" spans="1:8" x14ac:dyDescent="0.25">
      <c r="A366" t="s">
        <v>1396</v>
      </c>
      <c r="B366" t="s">
        <v>1395</v>
      </c>
      <c r="C366" s="26">
        <v>259009383</v>
      </c>
      <c r="D366" s="26">
        <v>259009383</v>
      </c>
      <c r="E366" s="26">
        <v>0</v>
      </c>
      <c r="F366" s="26">
        <f>_xlfn.IFNA(VLOOKUP(A366,'313 expiration'!A$1:D$9,4,FALSE),0)</f>
        <v>0</v>
      </c>
      <c r="G366" s="26">
        <f>_xlfn.IFNA(VLOOKUP(A366,'TIF expiration'!$A$1:$B$3,2,FALSE),0)</f>
        <v>0</v>
      </c>
      <c r="H366" s="27">
        <v>0.93</v>
      </c>
    </row>
    <row r="367" spans="1:8" x14ac:dyDescent="0.25">
      <c r="A367" t="s">
        <v>1394</v>
      </c>
      <c r="B367" t="s">
        <v>1393</v>
      </c>
      <c r="C367" s="26">
        <v>570008387</v>
      </c>
      <c r="D367" s="26">
        <v>542220658</v>
      </c>
      <c r="E367" s="26">
        <v>55575458</v>
      </c>
      <c r="F367" s="26">
        <f>_xlfn.IFNA(VLOOKUP(A367,'313 expiration'!A$1:D$9,4,FALSE),0)</f>
        <v>0</v>
      </c>
      <c r="G367" s="26">
        <f>_xlfn.IFNA(VLOOKUP(A367,'TIF expiration'!$A$1:$B$3,2,FALSE),0)</f>
        <v>0</v>
      </c>
      <c r="H367" s="27">
        <v>0.93</v>
      </c>
    </row>
    <row r="368" spans="1:8" x14ac:dyDescent="0.25">
      <c r="A368" t="s">
        <v>1392</v>
      </c>
      <c r="B368" t="s">
        <v>1391</v>
      </c>
      <c r="C368" s="26">
        <v>1741057305</v>
      </c>
      <c r="D368" s="26">
        <v>1741057305</v>
      </c>
      <c r="E368" s="26">
        <v>0</v>
      </c>
      <c r="F368" s="26">
        <f>_xlfn.IFNA(VLOOKUP(A368,'313 expiration'!A$1:D$9,4,FALSE),0)</f>
        <v>0</v>
      </c>
      <c r="G368" s="26">
        <f>_xlfn.IFNA(VLOOKUP(A368,'TIF expiration'!$A$1:$B$3,2,FALSE),0)</f>
        <v>0</v>
      </c>
      <c r="H368" s="27">
        <v>0.93</v>
      </c>
    </row>
    <row r="369" spans="1:8" x14ac:dyDescent="0.25">
      <c r="A369" t="s">
        <v>1390</v>
      </c>
      <c r="B369" t="s">
        <v>1389</v>
      </c>
      <c r="C369" s="26">
        <v>4530387716</v>
      </c>
      <c r="D369" s="26">
        <v>4530387716</v>
      </c>
      <c r="E369" s="26">
        <v>0</v>
      </c>
      <c r="F369" s="26">
        <f>_xlfn.IFNA(VLOOKUP(A369,'313 expiration'!A$1:D$9,4,FALSE),0)</f>
        <v>0</v>
      </c>
      <c r="G369" s="26">
        <f>_xlfn.IFNA(VLOOKUP(A369,'TIF expiration'!$A$1:$B$3,2,FALSE),0)</f>
        <v>0</v>
      </c>
      <c r="H369" s="27">
        <v>0.93</v>
      </c>
    </row>
    <row r="370" spans="1:8" x14ac:dyDescent="0.25">
      <c r="A370" t="s">
        <v>1388</v>
      </c>
      <c r="B370" t="s">
        <v>1387</v>
      </c>
      <c r="C370" s="26">
        <v>1647522933</v>
      </c>
      <c r="D370" s="26">
        <v>1569360788</v>
      </c>
      <c r="E370" s="26">
        <v>156324290</v>
      </c>
      <c r="F370" s="26">
        <f>_xlfn.IFNA(VLOOKUP(A370,'313 expiration'!A$1:D$9,4,FALSE),0)</f>
        <v>0</v>
      </c>
      <c r="G370" s="26">
        <f>_xlfn.IFNA(VLOOKUP(A370,'TIF expiration'!$A$1:$B$3,2,FALSE),0)</f>
        <v>0</v>
      </c>
      <c r="H370" s="27">
        <v>0.93</v>
      </c>
    </row>
    <row r="371" spans="1:8" x14ac:dyDescent="0.25">
      <c r="A371" t="s">
        <v>1386</v>
      </c>
      <c r="B371" t="s">
        <v>1385</v>
      </c>
      <c r="C371" s="26">
        <v>440125942</v>
      </c>
      <c r="D371" s="26">
        <v>417761654</v>
      </c>
      <c r="E371" s="26">
        <v>44728576</v>
      </c>
      <c r="F371" s="26">
        <f>_xlfn.IFNA(VLOOKUP(A371,'313 expiration'!A$1:D$9,4,FALSE),0)</f>
        <v>0</v>
      </c>
      <c r="G371" s="26">
        <f>_xlfn.IFNA(VLOOKUP(A371,'TIF expiration'!$A$1:$B$3,2,FALSE),0)</f>
        <v>0</v>
      </c>
      <c r="H371" s="27">
        <v>0.93</v>
      </c>
    </row>
    <row r="372" spans="1:8" x14ac:dyDescent="0.25">
      <c r="A372" t="s">
        <v>1384</v>
      </c>
      <c r="B372" t="s">
        <v>1383</v>
      </c>
      <c r="C372" s="26">
        <v>547477687</v>
      </c>
      <c r="D372" s="26">
        <v>515078055</v>
      </c>
      <c r="E372" s="26">
        <v>64799264</v>
      </c>
      <c r="F372" s="26">
        <f>_xlfn.IFNA(VLOOKUP(A372,'313 expiration'!A$1:D$9,4,FALSE),0)</f>
        <v>0</v>
      </c>
      <c r="G372" s="26">
        <f>_xlfn.IFNA(VLOOKUP(A372,'TIF expiration'!$A$1:$B$3,2,FALSE),0)</f>
        <v>0</v>
      </c>
      <c r="H372" s="27">
        <v>0.93</v>
      </c>
    </row>
    <row r="373" spans="1:8" x14ac:dyDescent="0.25">
      <c r="A373" t="s">
        <v>1382</v>
      </c>
      <c r="B373" t="s">
        <v>1381</v>
      </c>
      <c r="C373" s="26">
        <v>378371682</v>
      </c>
      <c r="D373" s="26">
        <v>355157131</v>
      </c>
      <c r="E373" s="26">
        <v>46429102</v>
      </c>
      <c r="F373" s="26">
        <f>_xlfn.IFNA(VLOOKUP(A373,'313 expiration'!A$1:D$9,4,FALSE),0)</f>
        <v>0</v>
      </c>
      <c r="G373" s="26">
        <f>_xlfn.IFNA(VLOOKUP(A373,'TIF expiration'!$A$1:$B$3,2,FALSE),0)</f>
        <v>0</v>
      </c>
      <c r="H373" s="27">
        <v>0.93</v>
      </c>
    </row>
    <row r="374" spans="1:8" x14ac:dyDescent="0.25">
      <c r="A374" t="s">
        <v>1380</v>
      </c>
      <c r="B374" t="s">
        <v>1379</v>
      </c>
      <c r="C374" s="26">
        <v>706602252</v>
      </c>
      <c r="D374" s="26">
        <v>706602252</v>
      </c>
      <c r="E374" s="26">
        <v>0</v>
      </c>
      <c r="F374" s="26">
        <f>_xlfn.IFNA(VLOOKUP(A374,'313 expiration'!A$1:D$9,4,FALSE),0)</f>
        <v>0</v>
      </c>
      <c r="G374" s="26">
        <f>_xlfn.IFNA(VLOOKUP(A374,'TIF expiration'!$A$1:$B$3,2,FALSE),0)</f>
        <v>0</v>
      </c>
      <c r="H374" s="27">
        <v>0.93</v>
      </c>
    </row>
    <row r="375" spans="1:8" x14ac:dyDescent="0.25">
      <c r="A375" t="s">
        <v>1378</v>
      </c>
      <c r="B375" t="s">
        <v>1377</v>
      </c>
      <c r="C375" s="26">
        <v>382366262</v>
      </c>
      <c r="D375" s="26">
        <v>382366262</v>
      </c>
      <c r="E375" s="26">
        <v>0</v>
      </c>
      <c r="F375" s="26">
        <f>_xlfn.IFNA(VLOOKUP(A375,'313 expiration'!A$1:D$9,4,FALSE),0)</f>
        <v>0</v>
      </c>
      <c r="G375" s="26">
        <f>_xlfn.IFNA(VLOOKUP(A375,'TIF expiration'!$A$1:$B$3,2,FALSE),0)</f>
        <v>0</v>
      </c>
      <c r="H375" s="27">
        <v>0.93</v>
      </c>
    </row>
    <row r="376" spans="1:8" x14ac:dyDescent="0.25">
      <c r="A376" t="s">
        <v>1376</v>
      </c>
      <c r="B376" t="s">
        <v>1375</v>
      </c>
      <c r="C376" s="26">
        <v>1859023435</v>
      </c>
      <c r="D376" s="26">
        <v>1794818287</v>
      </c>
      <c r="E376" s="26">
        <v>128410296</v>
      </c>
      <c r="F376" s="26">
        <f>_xlfn.IFNA(VLOOKUP(A376,'313 expiration'!A$1:D$9,4,FALSE),0)</f>
        <v>0</v>
      </c>
      <c r="G376" s="26">
        <f>_xlfn.IFNA(VLOOKUP(A376,'TIF expiration'!$A$1:$B$3,2,FALSE),0)</f>
        <v>0</v>
      </c>
      <c r="H376" s="27">
        <v>0.93</v>
      </c>
    </row>
    <row r="377" spans="1:8" x14ac:dyDescent="0.25">
      <c r="A377" t="s">
        <v>1374</v>
      </c>
      <c r="B377" t="s">
        <v>1373</v>
      </c>
      <c r="C377" s="26">
        <v>173108806</v>
      </c>
      <c r="D377" s="26">
        <v>173108806</v>
      </c>
      <c r="E377" s="26">
        <v>0</v>
      </c>
      <c r="F377" s="26">
        <f>_xlfn.IFNA(VLOOKUP(A377,'313 expiration'!A$1:D$9,4,FALSE),0)</f>
        <v>0</v>
      </c>
      <c r="G377" s="26">
        <f>_xlfn.IFNA(VLOOKUP(A377,'TIF expiration'!$A$1:$B$3,2,FALSE),0)</f>
        <v>0</v>
      </c>
      <c r="H377" s="27">
        <v>0.93</v>
      </c>
    </row>
    <row r="378" spans="1:8" x14ac:dyDescent="0.25">
      <c r="A378" t="s">
        <v>1372</v>
      </c>
      <c r="B378" t="s">
        <v>1371</v>
      </c>
      <c r="C378" s="26">
        <v>3535617479</v>
      </c>
      <c r="D378" s="26">
        <v>3535617479</v>
      </c>
      <c r="E378" s="26">
        <v>0</v>
      </c>
      <c r="F378" s="26">
        <f>_xlfn.IFNA(VLOOKUP(A378,'313 expiration'!A$1:D$9,4,FALSE),0)</f>
        <v>209905099</v>
      </c>
      <c r="G378" s="26">
        <f>_xlfn.IFNA(VLOOKUP(A378,'TIF expiration'!$A$1:$B$3,2,FALSE),0)</f>
        <v>0</v>
      </c>
      <c r="H378" s="27">
        <v>0.93</v>
      </c>
    </row>
    <row r="379" spans="1:8" x14ac:dyDescent="0.25">
      <c r="A379" t="s">
        <v>1370</v>
      </c>
      <c r="B379" t="s">
        <v>1369</v>
      </c>
      <c r="C379" s="26">
        <v>5960795900</v>
      </c>
      <c r="D379" s="26">
        <v>5960795900</v>
      </c>
      <c r="E379" s="26">
        <v>0</v>
      </c>
      <c r="F379" s="26">
        <f>_xlfn.IFNA(VLOOKUP(A379,'313 expiration'!A$1:D$9,4,FALSE),0)</f>
        <v>0</v>
      </c>
      <c r="G379" s="26">
        <f>_xlfn.IFNA(VLOOKUP(A379,'TIF expiration'!$A$1:$B$3,2,FALSE),0)</f>
        <v>0</v>
      </c>
      <c r="H379" s="27">
        <v>0.93</v>
      </c>
    </row>
    <row r="380" spans="1:8" x14ac:dyDescent="0.25">
      <c r="A380" t="s">
        <v>1368</v>
      </c>
      <c r="B380" t="s">
        <v>1367</v>
      </c>
      <c r="C380" s="26">
        <v>1048835276</v>
      </c>
      <c r="D380" s="26">
        <v>1048835276</v>
      </c>
      <c r="E380" s="26">
        <v>0</v>
      </c>
      <c r="F380" s="26">
        <f>_xlfn.IFNA(VLOOKUP(A380,'313 expiration'!A$1:D$9,4,FALSE),0)</f>
        <v>0</v>
      </c>
      <c r="G380" s="26">
        <f>_xlfn.IFNA(VLOOKUP(A380,'TIF expiration'!$A$1:$B$3,2,FALSE),0)</f>
        <v>0</v>
      </c>
      <c r="H380" s="27">
        <v>0.93</v>
      </c>
    </row>
    <row r="381" spans="1:8" x14ac:dyDescent="0.25">
      <c r="A381" t="s">
        <v>1366</v>
      </c>
      <c r="B381" t="s">
        <v>1365</v>
      </c>
      <c r="C381" s="26">
        <v>709263460</v>
      </c>
      <c r="D381" s="26">
        <v>709263460</v>
      </c>
      <c r="E381" s="26">
        <v>0</v>
      </c>
      <c r="F381" s="26">
        <f>_xlfn.IFNA(VLOOKUP(A381,'313 expiration'!A$1:D$9,4,FALSE),0)</f>
        <v>0</v>
      </c>
      <c r="G381" s="26">
        <f>_xlfn.IFNA(VLOOKUP(A381,'TIF expiration'!$A$1:$B$3,2,FALSE),0)</f>
        <v>0</v>
      </c>
      <c r="H381" s="27">
        <v>0.93</v>
      </c>
    </row>
    <row r="382" spans="1:8" x14ac:dyDescent="0.25">
      <c r="A382" t="s">
        <v>1364</v>
      </c>
      <c r="B382" t="s">
        <v>1363</v>
      </c>
      <c r="C382" s="26">
        <v>550569250</v>
      </c>
      <c r="D382" s="26">
        <v>550569250</v>
      </c>
      <c r="E382" s="26">
        <v>0</v>
      </c>
      <c r="F382" s="26">
        <f>_xlfn.IFNA(VLOOKUP(A382,'313 expiration'!A$1:D$9,4,FALSE),0)</f>
        <v>0</v>
      </c>
      <c r="G382" s="26">
        <f>_xlfn.IFNA(VLOOKUP(A382,'TIF expiration'!$A$1:$B$3,2,FALSE),0)</f>
        <v>0</v>
      </c>
      <c r="H382" s="27">
        <v>0.93</v>
      </c>
    </row>
    <row r="383" spans="1:8" x14ac:dyDescent="0.25">
      <c r="A383" t="s">
        <v>1362</v>
      </c>
      <c r="B383" t="s">
        <v>1361</v>
      </c>
      <c r="C383" s="26">
        <v>40211653</v>
      </c>
      <c r="D383" s="26">
        <v>40211653</v>
      </c>
      <c r="E383" s="26">
        <v>0</v>
      </c>
      <c r="F383" s="26">
        <f>_xlfn.IFNA(VLOOKUP(A383,'313 expiration'!A$1:D$9,4,FALSE),0)</f>
        <v>0</v>
      </c>
      <c r="G383" s="26">
        <f>_xlfn.IFNA(VLOOKUP(A383,'TIF expiration'!$A$1:$B$3,2,FALSE),0)</f>
        <v>0</v>
      </c>
      <c r="H383" s="27">
        <v>0.93</v>
      </c>
    </row>
    <row r="384" spans="1:8" x14ac:dyDescent="0.25">
      <c r="A384" t="s">
        <v>1360</v>
      </c>
      <c r="B384" t="s">
        <v>1359</v>
      </c>
      <c r="C384" s="26">
        <v>95805801</v>
      </c>
      <c r="D384" s="26">
        <v>95805801</v>
      </c>
      <c r="E384" s="26">
        <v>0</v>
      </c>
      <c r="F384" s="26">
        <f>_xlfn.IFNA(VLOOKUP(A384,'313 expiration'!A$1:D$9,4,FALSE),0)</f>
        <v>0</v>
      </c>
      <c r="G384" s="26">
        <f>_xlfn.IFNA(VLOOKUP(A384,'TIF expiration'!$A$1:$B$3,2,FALSE),0)</f>
        <v>0</v>
      </c>
      <c r="H384" s="27">
        <v>0.93</v>
      </c>
    </row>
    <row r="385" spans="1:8" x14ac:dyDescent="0.25">
      <c r="A385" t="s">
        <v>1358</v>
      </c>
      <c r="B385" t="s">
        <v>1357</v>
      </c>
      <c r="C385" s="26">
        <v>77560296</v>
      </c>
      <c r="D385" s="26">
        <v>77560296</v>
      </c>
      <c r="E385" s="26">
        <v>0</v>
      </c>
      <c r="F385" s="26">
        <f>_xlfn.IFNA(VLOOKUP(A385,'313 expiration'!A$1:D$9,4,FALSE),0)</f>
        <v>0</v>
      </c>
      <c r="G385" s="26">
        <f>_xlfn.IFNA(VLOOKUP(A385,'TIF expiration'!$A$1:$B$3,2,FALSE),0)</f>
        <v>0</v>
      </c>
      <c r="H385" s="27">
        <v>0.93</v>
      </c>
    </row>
    <row r="386" spans="1:8" x14ac:dyDescent="0.25">
      <c r="A386" t="s">
        <v>1356</v>
      </c>
      <c r="B386" t="s">
        <v>1355</v>
      </c>
      <c r="C386" s="26">
        <v>1322582032</v>
      </c>
      <c r="D386" s="26">
        <v>1322582032</v>
      </c>
      <c r="E386" s="26">
        <v>0</v>
      </c>
      <c r="F386" s="26">
        <f>_xlfn.IFNA(VLOOKUP(A386,'313 expiration'!A$1:D$9,4,FALSE),0)</f>
        <v>0</v>
      </c>
      <c r="G386" s="26">
        <f>_xlfn.IFNA(VLOOKUP(A386,'TIF expiration'!$A$1:$B$3,2,FALSE),0)</f>
        <v>0</v>
      </c>
      <c r="H386" s="27">
        <v>0.93</v>
      </c>
    </row>
    <row r="387" spans="1:8" x14ac:dyDescent="0.25">
      <c r="A387" t="s">
        <v>1354</v>
      </c>
      <c r="B387" t="s">
        <v>1353</v>
      </c>
      <c r="C387" s="26">
        <v>180299641</v>
      </c>
      <c r="D387" s="26">
        <v>180299641</v>
      </c>
      <c r="E387" s="26">
        <v>0</v>
      </c>
      <c r="F387" s="26">
        <f>_xlfn.IFNA(VLOOKUP(A387,'313 expiration'!A$1:D$9,4,FALSE),0)</f>
        <v>0</v>
      </c>
      <c r="G387" s="26">
        <f>_xlfn.IFNA(VLOOKUP(A387,'TIF expiration'!$A$1:$B$3,2,FALSE),0)</f>
        <v>0</v>
      </c>
      <c r="H387" s="27">
        <v>0.93</v>
      </c>
    </row>
    <row r="388" spans="1:8" x14ac:dyDescent="0.25">
      <c r="A388" t="s">
        <v>1352</v>
      </c>
      <c r="B388" t="s">
        <v>1351</v>
      </c>
      <c r="C388" s="26">
        <v>83178375</v>
      </c>
      <c r="D388" s="26">
        <v>83178375</v>
      </c>
      <c r="E388" s="26">
        <v>0</v>
      </c>
      <c r="F388" s="26">
        <f>_xlfn.IFNA(VLOOKUP(A388,'313 expiration'!A$1:D$9,4,FALSE),0)</f>
        <v>0</v>
      </c>
      <c r="G388" s="26">
        <f>_xlfn.IFNA(VLOOKUP(A388,'TIF expiration'!$A$1:$B$3,2,FALSE),0)</f>
        <v>0</v>
      </c>
      <c r="H388" s="27">
        <v>0.93</v>
      </c>
    </row>
    <row r="389" spans="1:8" x14ac:dyDescent="0.25">
      <c r="A389" t="s">
        <v>1350</v>
      </c>
      <c r="B389" t="s">
        <v>1349</v>
      </c>
      <c r="C389" s="26">
        <v>333948680</v>
      </c>
      <c r="D389" s="26">
        <v>333948680</v>
      </c>
      <c r="E389" s="26">
        <v>0</v>
      </c>
      <c r="F389" s="26">
        <f>_xlfn.IFNA(VLOOKUP(A389,'313 expiration'!A$1:D$9,4,FALSE),0)</f>
        <v>0</v>
      </c>
      <c r="G389" s="26">
        <f>_xlfn.IFNA(VLOOKUP(A389,'TIF expiration'!$A$1:$B$3,2,FALSE),0)</f>
        <v>0</v>
      </c>
      <c r="H389" s="27">
        <v>0.93</v>
      </c>
    </row>
    <row r="390" spans="1:8" x14ac:dyDescent="0.25">
      <c r="A390" t="s">
        <v>1348</v>
      </c>
      <c r="B390" t="s">
        <v>1347</v>
      </c>
      <c r="C390" s="26">
        <v>200351321</v>
      </c>
      <c r="D390" s="26">
        <v>200351321</v>
      </c>
      <c r="E390" s="26">
        <v>0</v>
      </c>
      <c r="F390" s="26">
        <f>_xlfn.IFNA(VLOOKUP(A390,'313 expiration'!A$1:D$9,4,FALSE),0)</f>
        <v>0</v>
      </c>
      <c r="G390" s="26">
        <f>_xlfn.IFNA(VLOOKUP(A390,'TIF expiration'!$A$1:$B$3,2,FALSE),0)</f>
        <v>0</v>
      </c>
      <c r="H390" s="27">
        <v>0.93</v>
      </c>
    </row>
    <row r="391" spans="1:8" x14ac:dyDescent="0.25">
      <c r="A391" t="s">
        <v>1346</v>
      </c>
      <c r="B391" t="s">
        <v>1345</v>
      </c>
      <c r="C391" s="26">
        <v>281000966</v>
      </c>
      <c r="D391" s="26">
        <v>281000966</v>
      </c>
      <c r="E391" s="26">
        <v>0</v>
      </c>
      <c r="F391" s="26">
        <f>_xlfn.IFNA(VLOOKUP(A391,'313 expiration'!A$1:D$9,4,FALSE),0)</f>
        <v>0</v>
      </c>
      <c r="G391" s="26">
        <f>_xlfn.IFNA(VLOOKUP(A391,'TIF expiration'!$A$1:$B$3,2,FALSE),0)</f>
        <v>0</v>
      </c>
      <c r="H391" s="27">
        <v>0.93</v>
      </c>
    </row>
    <row r="392" spans="1:8" x14ac:dyDescent="0.25">
      <c r="A392" t="s">
        <v>1344</v>
      </c>
      <c r="B392" t="s">
        <v>1343</v>
      </c>
      <c r="C392" s="26">
        <v>120846541</v>
      </c>
      <c r="D392" s="26">
        <v>120293086</v>
      </c>
      <c r="E392" s="26">
        <v>1106910</v>
      </c>
      <c r="F392" s="26">
        <f>_xlfn.IFNA(VLOOKUP(A392,'313 expiration'!A$1:D$9,4,FALSE),0)</f>
        <v>0</v>
      </c>
      <c r="G392" s="26">
        <f>_xlfn.IFNA(VLOOKUP(A392,'TIF expiration'!$A$1:$B$3,2,FALSE),0)</f>
        <v>0</v>
      </c>
      <c r="H392" s="27">
        <v>0.93</v>
      </c>
    </row>
    <row r="393" spans="1:8" x14ac:dyDescent="0.25">
      <c r="A393" t="s">
        <v>1342</v>
      </c>
      <c r="B393" t="s">
        <v>1341</v>
      </c>
      <c r="C393" s="26">
        <v>383120584</v>
      </c>
      <c r="D393" s="26">
        <v>383120584</v>
      </c>
      <c r="E393" s="26">
        <v>0</v>
      </c>
      <c r="F393" s="26">
        <f>_xlfn.IFNA(VLOOKUP(A393,'313 expiration'!A$1:D$9,4,FALSE),0)</f>
        <v>0</v>
      </c>
      <c r="G393" s="26">
        <f>_xlfn.IFNA(VLOOKUP(A393,'TIF expiration'!$A$1:$B$3,2,FALSE),0)</f>
        <v>0</v>
      </c>
      <c r="H393" s="27">
        <v>0.93</v>
      </c>
    </row>
    <row r="394" spans="1:8" x14ac:dyDescent="0.25">
      <c r="A394" t="s">
        <v>1340</v>
      </c>
      <c r="B394" t="s">
        <v>1339</v>
      </c>
      <c r="C394" s="26">
        <v>167840123</v>
      </c>
      <c r="D394" s="26">
        <v>167840123</v>
      </c>
      <c r="E394" s="26">
        <v>0</v>
      </c>
      <c r="F394" s="26">
        <f>_xlfn.IFNA(VLOOKUP(A394,'313 expiration'!A$1:D$9,4,FALSE),0)</f>
        <v>0</v>
      </c>
      <c r="G394" s="26">
        <f>_xlfn.IFNA(VLOOKUP(A394,'TIF expiration'!$A$1:$B$3,2,FALSE),0)</f>
        <v>0</v>
      </c>
      <c r="H394" s="27">
        <v>0.93</v>
      </c>
    </row>
    <row r="395" spans="1:8" x14ac:dyDescent="0.25">
      <c r="A395" t="s">
        <v>1338</v>
      </c>
      <c r="B395" t="s">
        <v>1337</v>
      </c>
      <c r="C395" s="26">
        <v>318684558</v>
      </c>
      <c r="D395" s="26">
        <v>318684558</v>
      </c>
      <c r="E395" s="26">
        <v>0</v>
      </c>
      <c r="F395" s="26">
        <f>_xlfn.IFNA(VLOOKUP(A395,'313 expiration'!A$1:D$9,4,FALSE),0)</f>
        <v>0</v>
      </c>
      <c r="G395" s="26">
        <f>_xlfn.IFNA(VLOOKUP(A395,'TIF expiration'!$A$1:$B$3,2,FALSE),0)</f>
        <v>0</v>
      </c>
      <c r="H395" s="27">
        <v>0.93</v>
      </c>
    </row>
    <row r="396" spans="1:8" x14ac:dyDescent="0.25">
      <c r="A396" t="s">
        <v>1336</v>
      </c>
      <c r="B396" t="s">
        <v>1335</v>
      </c>
      <c r="C396" s="26">
        <v>417262578</v>
      </c>
      <c r="D396" s="26">
        <v>408042783</v>
      </c>
      <c r="E396" s="26">
        <v>18439590</v>
      </c>
      <c r="F396" s="26">
        <f>_xlfn.IFNA(VLOOKUP(A396,'313 expiration'!A$1:D$9,4,FALSE),0)</f>
        <v>0</v>
      </c>
      <c r="G396" s="26">
        <f>_xlfn.IFNA(VLOOKUP(A396,'TIF expiration'!$A$1:$B$3,2,FALSE),0)</f>
        <v>0</v>
      </c>
      <c r="H396" s="27">
        <v>0.93</v>
      </c>
    </row>
    <row r="397" spans="1:8" x14ac:dyDescent="0.25">
      <c r="A397" t="s">
        <v>1334</v>
      </c>
      <c r="B397" t="s">
        <v>1333</v>
      </c>
      <c r="C397" s="26">
        <v>897803172</v>
      </c>
      <c r="D397" s="26">
        <v>897803172</v>
      </c>
      <c r="E397" s="26">
        <v>0</v>
      </c>
      <c r="F397" s="26">
        <f>_xlfn.IFNA(VLOOKUP(A397,'313 expiration'!A$1:D$9,4,FALSE),0)</f>
        <v>0</v>
      </c>
      <c r="G397" s="26">
        <f>_xlfn.IFNA(VLOOKUP(A397,'TIF expiration'!$A$1:$B$3,2,FALSE),0)</f>
        <v>0</v>
      </c>
      <c r="H397" s="27">
        <v>0.93</v>
      </c>
    </row>
    <row r="398" spans="1:8" x14ac:dyDescent="0.25">
      <c r="A398" t="s">
        <v>1332</v>
      </c>
      <c r="B398" t="s">
        <v>1331</v>
      </c>
      <c r="C398" s="26">
        <v>1048238264</v>
      </c>
      <c r="D398" s="26">
        <v>1011813423</v>
      </c>
      <c r="E398" s="26">
        <v>72849682</v>
      </c>
      <c r="F398" s="26">
        <f>_xlfn.IFNA(VLOOKUP(A398,'313 expiration'!A$1:D$9,4,FALSE),0)</f>
        <v>0</v>
      </c>
      <c r="G398" s="26">
        <f>_xlfn.IFNA(VLOOKUP(A398,'TIF expiration'!$A$1:$B$3,2,FALSE),0)</f>
        <v>0</v>
      </c>
      <c r="H398" s="27">
        <v>0.93</v>
      </c>
    </row>
    <row r="399" spans="1:8" x14ac:dyDescent="0.25">
      <c r="A399" t="s">
        <v>1330</v>
      </c>
      <c r="B399" t="s">
        <v>1329</v>
      </c>
      <c r="C399" s="26">
        <v>1270180001</v>
      </c>
      <c r="D399" s="26">
        <v>1270180001</v>
      </c>
      <c r="E399" s="26">
        <v>0</v>
      </c>
      <c r="F399" s="26">
        <f>_xlfn.IFNA(VLOOKUP(A399,'313 expiration'!A$1:D$9,4,FALSE),0)</f>
        <v>0</v>
      </c>
      <c r="G399" s="26">
        <f>_xlfn.IFNA(VLOOKUP(A399,'TIF expiration'!$A$1:$B$3,2,FALSE),0)</f>
        <v>0</v>
      </c>
      <c r="H399" s="27">
        <v>0.93</v>
      </c>
    </row>
    <row r="400" spans="1:8" x14ac:dyDescent="0.25">
      <c r="A400" t="s">
        <v>1328</v>
      </c>
      <c r="B400" t="s">
        <v>1327</v>
      </c>
      <c r="C400" s="26">
        <v>242615628</v>
      </c>
      <c r="D400" s="26">
        <v>242615628</v>
      </c>
      <c r="E400" s="26">
        <v>0</v>
      </c>
      <c r="F400" s="26">
        <f>_xlfn.IFNA(VLOOKUP(A400,'313 expiration'!A$1:D$9,4,FALSE),0)</f>
        <v>0</v>
      </c>
      <c r="G400" s="26">
        <f>_xlfn.IFNA(VLOOKUP(A400,'TIF expiration'!$A$1:$B$3,2,FALSE),0)</f>
        <v>0</v>
      </c>
      <c r="H400" s="27">
        <v>0.93</v>
      </c>
    </row>
    <row r="401" spans="1:8" x14ac:dyDescent="0.25">
      <c r="A401" t="s">
        <v>1326</v>
      </c>
      <c r="B401" t="s">
        <v>1325</v>
      </c>
      <c r="C401" s="26">
        <v>21377191976</v>
      </c>
      <c r="D401" s="26">
        <v>21377191976</v>
      </c>
      <c r="E401" s="26">
        <v>0</v>
      </c>
      <c r="F401" s="26">
        <f>_xlfn.IFNA(VLOOKUP(A401,'313 expiration'!A$1:D$9,4,FALSE),0)</f>
        <v>0</v>
      </c>
      <c r="G401" s="26">
        <f>_xlfn.IFNA(VLOOKUP(A401,'TIF expiration'!$A$1:$B$3,2,FALSE),0)</f>
        <v>0</v>
      </c>
      <c r="H401" s="27">
        <v>0.93</v>
      </c>
    </row>
    <row r="402" spans="1:8" x14ac:dyDescent="0.25">
      <c r="A402" t="s">
        <v>1324</v>
      </c>
      <c r="B402" t="s">
        <v>1323</v>
      </c>
      <c r="C402" s="26">
        <v>16580538609</v>
      </c>
      <c r="D402" s="26">
        <v>16580538609</v>
      </c>
      <c r="E402" s="26">
        <v>0</v>
      </c>
      <c r="F402" s="26">
        <f>_xlfn.IFNA(VLOOKUP(A402,'313 expiration'!A$1:D$9,4,FALSE),0)</f>
        <v>0</v>
      </c>
      <c r="G402" s="26">
        <f>_xlfn.IFNA(VLOOKUP(A402,'TIF expiration'!$A$1:$B$3,2,FALSE),0)</f>
        <v>0</v>
      </c>
      <c r="H402" s="27">
        <v>0.93</v>
      </c>
    </row>
    <row r="403" spans="1:8" x14ac:dyDescent="0.25">
      <c r="A403" t="s">
        <v>1322</v>
      </c>
      <c r="B403" t="s">
        <v>1321</v>
      </c>
      <c r="C403" s="26">
        <v>3736251746</v>
      </c>
      <c r="D403" s="26">
        <v>3736251746</v>
      </c>
      <c r="E403" s="26">
        <v>0</v>
      </c>
      <c r="F403" s="26">
        <f>_xlfn.IFNA(VLOOKUP(A403,'313 expiration'!A$1:D$9,4,FALSE),0)</f>
        <v>0</v>
      </c>
      <c r="G403" s="26">
        <f>_xlfn.IFNA(VLOOKUP(A403,'TIF expiration'!$A$1:$B$3,2,FALSE),0)</f>
        <v>0</v>
      </c>
      <c r="H403" s="27">
        <v>0.93</v>
      </c>
    </row>
    <row r="404" spans="1:8" x14ac:dyDescent="0.25">
      <c r="A404" t="s">
        <v>1320</v>
      </c>
      <c r="B404" t="s">
        <v>1319</v>
      </c>
      <c r="C404" s="26">
        <v>2060372616</v>
      </c>
      <c r="D404" s="26">
        <v>2060372616</v>
      </c>
      <c r="E404" s="26">
        <v>0</v>
      </c>
      <c r="F404" s="26">
        <f>_xlfn.IFNA(VLOOKUP(A404,'313 expiration'!A$1:D$9,4,FALSE),0)</f>
        <v>0</v>
      </c>
      <c r="G404" s="26">
        <f>_xlfn.IFNA(VLOOKUP(A404,'TIF expiration'!$A$1:$B$3,2,FALSE),0)</f>
        <v>0</v>
      </c>
      <c r="H404" s="27">
        <v>0.93</v>
      </c>
    </row>
    <row r="405" spans="1:8" x14ac:dyDescent="0.25">
      <c r="A405" t="s">
        <v>1318</v>
      </c>
      <c r="B405" t="s">
        <v>1317</v>
      </c>
      <c r="C405" s="26">
        <v>59019732167</v>
      </c>
      <c r="D405" s="26">
        <v>56229287371</v>
      </c>
      <c r="E405" s="26">
        <v>5580889592</v>
      </c>
      <c r="F405" s="26">
        <f>_xlfn.IFNA(VLOOKUP(A405,'313 expiration'!A$1:D$9,4,FALSE),0)</f>
        <v>0</v>
      </c>
      <c r="G405" s="26">
        <f>_xlfn.IFNA(VLOOKUP(A405,'TIF expiration'!$A$1:$B$3,2,FALSE),0)</f>
        <v>0</v>
      </c>
      <c r="H405" s="27">
        <v>0.93</v>
      </c>
    </row>
    <row r="406" spans="1:8" x14ac:dyDescent="0.25">
      <c r="A406" t="s">
        <v>1316</v>
      </c>
      <c r="B406" t="s">
        <v>1315</v>
      </c>
      <c r="C406" s="26">
        <v>10069199370</v>
      </c>
      <c r="D406" s="26">
        <v>9856329977</v>
      </c>
      <c r="E406" s="26">
        <v>425738786</v>
      </c>
      <c r="F406" s="26">
        <f>_xlfn.IFNA(VLOOKUP(A406,'313 expiration'!A$1:D$9,4,FALSE),0)</f>
        <v>0</v>
      </c>
      <c r="G406" s="26">
        <f>_xlfn.IFNA(VLOOKUP(A406,'TIF expiration'!$A$1:$B$3,2,FALSE),0)</f>
        <v>0</v>
      </c>
      <c r="H406" s="27">
        <v>0.93</v>
      </c>
    </row>
    <row r="407" spans="1:8" x14ac:dyDescent="0.25">
      <c r="A407" t="s">
        <v>1314</v>
      </c>
      <c r="B407" t="s">
        <v>1313</v>
      </c>
      <c r="C407" s="26">
        <v>10168940858</v>
      </c>
      <c r="D407" s="26">
        <v>10027252672</v>
      </c>
      <c r="E407" s="26">
        <v>283376372</v>
      </c>
      <c r="F407" s="26">
        <f>_xlfn.IFNA(VLOOKUP(A407,'313 expiration'!A$1:D$9,4,FALSE),0)</f>
        <v>0</v>
      </c>
      <c r="G407" s="26">
        <f>_xlfn.IFNA(VLOOKUP(A407,'TIF expiration'!$A$1:$B$3,2,FALSE),0)</f>
        <v>0</v>
      </c>
      <c r="H407" s="27">
        <v>0.93</v>
      </c>
    </row>
    <row r="408" spans="1:8" x14ac:dyDescent="0.25">
      <c r="A408" t="s">
        <v>1312</v>
      </c>
      <c r="B408" t="s">
        <v>1311</v>
      </c>
      <c r="C408" s="26">
        <v>12294855456</v>
      </c>
      <c r="D408" s="26">
        <v>12153831495</v>
      </c>
      <c r="E408" s="26">
        <v>282047922</v>
      </c>
      <c r="F408" s="26">
        <f>_xlfn.IFNA(VLOOKUP(A408,'313 expiration'!A$1:D$9,4,FALSE),0)</f>
        <v>0</v>
      </c>
      <c r="G408" s="26">
        <f>_xlfn.IFNA(VLOOKUP(A408,'TIF expiration'!$A$1:$B$3,2,FALSE),0)</f>
        <v>0</v>
      </c>
      <c r="H408" s="27">
        <v>0.93</v>
      </c>
    </row>
    <row r="409" spans="1:8" x14ac:dyDescent="0.25">
      <c r="A409" t="s">
        <v>1310</v>
      </c>
      <c r="B409" t="s">
        <v>1309</v>
      </c>
      <c r="C409" s="26">
        <v>188289658158</v>
      </c>
      <c r="D409" s="26">
        <v>180633389679</v>
      </c>
      <c r="E409" s="26">
        <v>15312536958</v>
      </c>
      <c r="F409" s="26">
        <f>_xlfn.IFNA(VLOOKUP(A409,'313 expiration'!A$1:D$9,4,FALSE),0)</f>
        <v>0</v>
      </c>
      <c r="G409" s="26">
        <f>_xlfn.IFNA(VLOOKUP(A409,'TIF expiration'!$A$1:$B$3,2,FALSE),0)</f>
        <v>0</v>
      </c>
      <c r="H409" s="27">
        <v>0.93</v>
      </c>
    </row>
    <row r="410" spans="1:8" x14ac:dyDescent="0.25">
      <c r="A410" t="s">
        <v>1308</v>
      </c>
      <c r="B410" t="s">
        <v>1307</v>
      </c>
      <c r="C410" s="26">
        <v>16299063609</v>
      </c>
      <c r="D410" s="26">
        <v>16299063609</v>
      </c>
      <c r="E410" s="26">
        <v>0</v>
      </c>
      <c r="F410" s="26">
        <f>_xlfn.IFNA(VLOOKUP(A410,'313 expiration'!A$1:D$9,4,FALSE),0)</f>
        <v>0</v>
      </c>
      <c r="G410" s="26">
        <f>_xlfn.IFNA(VLOOKUP(A410,'TIF expiration'!$A$1:$B$3,2,FALSE),0)</f>
        <v>0</v>
      </c>
      <c r="H410" s="27">
        <v>0.93</v>
      </c>
    </row>
    <row r="411" spans="1:8" x14ac:dyDescent="0.25">
      <c r="A411" t="s">
        <v>1306</v>
      </c>
      <c r="B411" t="s">
        <v>1305</v>
      </c>
      <c r="C411" s="26">
        <v>41056465238</v>
      </c>
      <c r="D411" s="26">
        <v>41056465238</v>
      </c>
      <c r="E411" s="26">
        <v>0</v>
      </c>
      <c r="F411" s="26">
        <f>_xlfn.IFNA(VLOOKUP(A411,'313 expiration'!A$1:D$9,4,FALSE),0)</f>
        <v>0</v>
      </c>
      <c r="G411" s="26">
        <f>_xlfn.IFNA(VLOOKUP(A411,'TIF expiration'!$A$1:$B$3,2,FALSE),0)</f>
        <v>0</v>
      </c>
      <c r="H411" s="27">
        <v>0.93</v>
      </c>
    </row>
    <row r="412" spans="1:8" x14ac:dyDescent="0.25">
      <c r="A412" t="s">
        <v>1304</v>
      </c>
      <c r="B412" t="s">
        <v>1303</v>
      </c>
      <c r="C412" s="26">
        <v>22291326215</v>
      </c>
      <c r="D412" s="26">
        <v>22291326215</v>
      </c>
      <c r="E412" s="26">
        <v>0</v>
      </c>
      <c r="F412" s="26">
        <f>_xlfn.IFNA(VLOOKUP(A412,'313 expiration'!A$1:D$9,4,FALSE),0)</f>
        <v>0</v>
      </c>
      <c r="G412" s="26">
        <f>_xlfn.IFNA(VLOOKUP(A412,'TIF expiration'!$A$1:$B$3,2,FALSE),0)</f>
        <v>0</v>
      </c>
      <c r="H412" s="27">
        <v>0.93</v>
      </c>
    </row>
    <row r="413" spans="1:8" x14ac:dyDescent="0.25">
      <c r="A413" t="s">
        <v>1302</v>
      </c>
      <c r="B413" t="s">
        <v>1301</v>
      </c>
      <c r="C413" s="26">
        <v>10788587213</v>
      </c>
      <c r="D413" s="26">
        <v>10589104840</v>
      </c>
      <c r="E413" s="26">
        <v>398964746</v>
      </c>
      <c r="F413" s="26">
        <f>_xlfn.IFNA(VLOOKUP(A413,'313 expiration'!A$1:D$9,4,FALSE),0)</f>
        <v>0</v>
      </c>
      <c r="G413" s="26">
        <f>_xlfn.IFNA(VLOOKUP(A413,'TIF expiration'!$A$1:$B$3,2,FALSE),0)</f>
        <v>0</v>
      </c>
      <c r="H413" s="27">
        <v>0.93</v>
      </c>
    </row>
    <row r="414" spans="1:8" x14ac:dyDescent="0.25">
      <c r="A414" t="s">
        <v>1300</v>
      </c>
      <c r="B414" t="s">
        <v>1299</v>
      </c>
      <c r="C414" s="26">
        <v>15842556618</v>
      </c>
      <c r="D414" s="26">
        <v>15567958206</v>
      </c>
      <c r="E414" s="26">
        <v>549196824</v>
      </c>
      <c r="F414" s="26">
        <f>_xlfn.IFNA(VLOOKUP(A414,'313 expiration'!A$1:D$9,4,FALSE),0)</f>
        <v>0</v>
      </c>
      <c r="G414" s="26">
        <f>_xlfn.IFNA(VLOOKUP(A414,'TIF expiration'!$A$1:$B$3,2,FALSE),0)</f>
        <v>0</v>
      </c>
      <c r="H414" s="27">
        <v>0.93</v>
      </c>
    </row>
    <row r="415" spans="1:8" x14ac:dyDescent="0.25">
      <c r="A415" t="s">
        <v>1298</v>
      </c>
      <c r="B415" t="s">
        <v>1297</v>
      </c>
      <c r="C415" s="26">
        <v>14203833707</v>
      </c>
      <c r="D415" s="26">
        <v>14203833707</v>
      </c>
      <c r="E415" s="26">
        <v>0</v>
      </c>
      <c r="F415" s="26">
        <f>_xlfn.IFNA(VLOOKUP(A415,'313 expiration'!A$1:D$9,4,FALSE),0)</f>
        <v>0</v>
      </c>
      <c r="G415" s="26">
        <f>_xlfn.IFNA(VLOOKUP(A415,'TIF expiration'!$A$1:$B$3,2,FALSE),0)</f>
        <v>0</v>
      </c>
      <c r="H415" s="27">
        <v>0.93</v>
      </c>
    </row>
    <row r="416" spans="1:8" x14ac:dyDescent="0.25">
      <c r="A416" t="s">
        <v>1296</v>
      </c>
      <c r="B416" t="s">
        <v>1295</v>
      </c>
      <c r="C416" s="26">
        <v>35873632758</v>
      </c>
      <c r="D416" s="26">
        <v>33652019635</v>
      </c>
      <c r="E416" s="26">
        <v>4443226246</v>
      </c>
      <c r="F416" s="26">
        <f>_xlfn.IFNA(VLOOKUP(A416,'313 expiration'!A$1:D$9,4,FALSE),0)</f>
        <v>0</v>
      </c>
      <c r="G416" s="26">
        <f>_xlfn.IFNA(VLOOKUP(A416,'TIF expiration'!$A$1:$B$3,2,FALSE),0)</f>
        <v>0</v>
      </c>
      <c r="H416" s="27">
        <v>0.93</v>
      </c>
    </row>
    <row r="417" spans="1:8" x14ac:dyDescent="0.25">
      <c r="A417" t="s">
        <v>1294</v>
      </c>
      <c r="B417" t="s">
        <v>1293</v>
      </c>
      <c r="C417" s="26">
        <v>11504503357</v>
      </c>
      <c r="D417" s="26">
        <v>11504490857</v>
      </c>
      <c r="E417" s="26">
        <v>25000</v>
      </c>
      <c r="F417" s="26">
        <f>_xlfn.IFNA(VLOOKUP(A417,'313 expiration'!A$1:D$9,4,FALSE),0)</f>
        <v>0</v>
      </c>
      <c r="G417" s="26">
        <f>_xlfn.IFNA(VLOOKUP(A417,'TIF expiration'!$A$1:$B$3,2,FALSE),0)</f>
        <v>0</v>
      </c>
      <c r="H417" s="27">
        <v>0.93</v>
      </c>
    </row>
    <row r="418" spans="1:8" x14ac:dyDescent="0.25">
      <c r="A418" t="s">
        <v>1292</v>
      </c>
      <c r="B418" t="s">
        <v>1291</v>
      </c>
      <c r="C418" s="26">
        <v>5553611271</v>
      </c>
      <c r="D418" s="26">
        <v>5465528331</v>
      </c>
      <c r="E418" s="26">
        <v>176165880</v>
      </c>
      <c r="F418" s="26">
        <f>_xlfn.IFNA(VLOOKUP(A418,'313 expiration'!A$1:D$9,4,FALSE),0)</f>
        <v>0</v>
      </c>
      <c r="G418" s="26">
        <f>_xlfn.IFNA(VLOOKUP(A418,'TIF expiration'!$A$1:$B$3,2,FALSE),0)</f>
        <v>0</v>
      </c>
      <c r="H418" s="27">
        <v>0.93</v>
      </c>
    </row>
    <row r="419" spans="1:8" x14ac:dyDescent="0.25">
      <c r="A419" t="s">
        <v>1290</v>
      </c>
      <c r="B419" t="s">
        <v>1289</v>
      </c>
      <c r="C419" s="26">
        <v>1286711416</v>
      </c>
      <c r="D419" s="26">
        <v>1286711416</v>
      </c>
      <c r="E419" s="26">
        <v>0</v>
      </c>
      <c r="F419" s="26">
        <f>_xlfn.IFNA(VLOOKUP(A419,'313 expiration'!A$1:D$9,4,FALSE),0)</f>
        <v>0</v>
      </c>
      <c r="G419" s="26">
        <f>_xlfn.IFNA(VLOOKUP(A419,'TIF expiration'!$A$1:$B$3,2,FALSE),0)</f>
        <v>0</v>
      </c>
      <c r="H419" s="27">
        <v>0.93</v>
      </c>
    </row>
    <row r="420" spans="1:8" x14ac:dyDescent="0.25">
      <c r="A420" t="s">
        <v>1288</v>
      </c>
      <c r="B420" t="s">
        <v>1287</v>
      </c>
      <c r="C420" s="26">
        <v>220521863</v>
      </c>
      <c r="D420" s="26">
        <v>213159733</v>
      </c>
      <c r="E420" s="26">
        <v>14724260</v>
      </c>
      <c r="F420" s="26">
        <f>_xlfn.IFNA(VLOOKUP(A420,'313 expiration'!A$1:D$9,4,FALSE),0)</f>
        <v>0</v>
      </c>
      <c r="G420" s="26">
        <f>_xlfn.IFNA(VLOOKUP(A420,'TIF expiration'!$A$1:$B$3,2,FALSE),0)</f>
        <v>0</v>
      </c>
      <c r="H420" s="27">
        <v>0.93</v>
      </c>
    </row>
    <row r="421" spans="1:8" x14ac:dyDescent="0.25">
      <c r="A421" t="s">
        <v>1286</v>
      </c>
      <c r="B421" t="s">
        <v>1285</v>
      </c>
      <c r="C421" s="26">
        <v>2678524999</v>
      </c>
      <c r="D421" s="26">
        <v>2596624706</v>
      </c>
      <c r="E421" s="26">
        <v>163800586</v>
      </c>
      <c r="F421" s="26">
        <f>_xlfn.IFNA(VLOOKUP(A421,'313 expiration'!A$1:D$9,4,FALSE),0)</f>
        <v>0</v>
      </c>
      <c r="G421" s="26">
        <f>_xlfn.IFNA(VLOOKUP(A421,'TIF expiration'!$A$1:$B$3,2,FALSE),0)</f>
        <v>0</v>
      </c>
      <c r="H421" s="27">
        <v>0.93</v>
      </c>
    </row>
    <row r="422" spans="1:8" x14ac:dyDescent="0.25">
      <c r="A422" t="s">
        <v>1284</v>
      </c>
      <c r="B422" t="s">
        <v>1283</v>
      </c>
      <c r="C422" s="26">
        <v>414296437</v>
      </c>
      <c r="D422" s="26">
        <v>404933988</v>
      </c>
      <c r="E422" s="26">
        <v>18724898</v>
      </c>
      <c r="F422" s="26">
        <f>_xlfn.IFNA(VLOOKUP(A422,'313 expiration'!A$1:D$9,4,FALSE),0)</f>
        <v>0</v>
      </c>
      <c r="G422" s="26">
        <f>_xlfn.IFNA(VLOOKUP(A422,'TIF expiration'!$A$1:$B$3,2,FALSE),0)</f>
        <v>0</v>
      </c>
      <c r="H422" s="27">
        <v>0.93</v>
      </c>
    </row>
    <row r="423" spans="1:8" x14ac:dyDescent="0.25">
      <c r="A423" t="s">
        <v>1282</v>
      </c>
      <c r="B423" t="s">
        <v>1281</v>
      </c>
      <c r="C423" s="26">
        <v>2829229554</v>
      </c>
      <c r="D423" s="26">
        <v>2730329163</v>
      </c>
      <c r="E423" s="26">
        <v>197800782</v>
      </c>
      <c r="F423" s="26">
        <f>_xlfn.IFNA(VLOOKUP(A423,'313 expiration'!A$1:D$9,4,FALSE),0)</f>
        <v>0</v>
      </c>
      <c r="G423" s="26">
        <f>_xlfn.IFNA(VLOOKUP(A423,'TIF expiration'!$A$1:$B$3,2,FALSE),0)</f>
        <v>0</v>
      </c>
      <c r="H423" s="27">
        <v>0.93</v>
      </c>
    </row>
    <row r="424" spans="1:8" x14ac:dyDescent="0.25">
      <c r="A424" t="s">
        <v>1280</v>
      </c>
      <c r="B424" t="s">
        <v>1279</v>
      </c>
      <c r="C424" s="26">
        <v>177867173</v>
      </c>
      <c r="D424" s="26">
        <v>166786084</v>
      </c>
      <c r="E424" s="26">
        <v>22162178</v>
      </c>
      <c r="F424" s="26">
        <f>_xlfn.IFNA(VLOOKUP(A424,'313 expiration'!A$1:D$9,4,FALSE),0)</f>
        <v>0</v>
      </c>
      <c r="G424" s="26">
        <f>_xlfn.IFNA(VLOOKUP(A424,'TIF expiration'!$A$1:$B$3,2,FALSE),0)</f>
        <v>0</v>
      </c>
      <c r="H424" s="27">
        <v>0.93</v>
      </c>
    </row>
    <row r="425" spans="1:8" x14ac:dyDescent="0.25">
      <c r="A425" t="s">
        <v>1278</v>
      </c>
      <c r="B425" t="s">
        <v>1277</v>
      </c>
      <c r="C425" s="26">
        <v>505434998</v>
      </c>
      <c r="D425" s="26">
        <v>489993108</v>
      </c>
      <c r="E425" s="26">
        <v>30883780</v>
      </c>
      <c r="F425" s="26">
        <f>_xlfn.IFNA(VLOOKUP(A425,'313 expiration'!A$1:D$9,4,FALSE),0)</f>
        <v>0</v>
      </c>
      <c r="G425" s="26">
        <f>_xlfn.IFNA(VLOOKUP(A425,'TIF expiration'!$A$1:$B$3,2,FALSE),0)</f>
        <v>0</v>
      </c>
      <c r="H425" s="27">
        <v>0.93</v>
      </c>
    </row>
    <row r="426" spans="1:8" x14ac:dyDescent="0.25">
      <c r="A426" t="s">
        <v>1276</v>
      </c>
      <c r="B426" t="s">
        <v>1275</v>
      </c>
      <c r="C426" s="26">
        <v>223304116</v>
      </c>
      <c r="D426" s="26">
        <v>223304116</v>
      </c>
      <c r="E426" s="26">
        <v>0</v>
      </c>
      <c r="F426" s="26">
        <f>_xlfn.IFNA(VLOOKUP(A426,'313 expiration'!A$1:D$9,4,FALSE),0)</f>
        <v>0</v>
      </c>
      <c r="G426" s="26">
        <f>_xlfn.IFNA(VLOOKUP(A426,'TIF expiration'!$A$1:$B$3,2,FALSE),0)</f>
        <v>0</v>
      </c>
      <c r="H426" s="27">
        <v>0.93</v>
      </c>
    </row>
    <row r="427" spans="1:8" x14ac:dyDescent="0.25">
      <c r="A427" t="s">
        <v>1274</v>
      </c>
      <c r="B427" t="s">
        <v>1273</v>
      </c>
      <c r="C427" s="26">
        <v>192837812</v>
      </c>
      <c r="D427" s="26">
        <v>192837812</v>
      </c>
      <c r="E427" s="26">
        <v>0</v>
      </c>
      <c r="F427" s="26">
        <f>_xlfn.IFNA(VLOOKUP(A427,'313 expiration'!A$1:D$9,4,FALSE),0)</f>
        <v>0</v>
      </c>
      <c r="G427" s="26">
        <f>_xlfn.IFNA(VLOOKUP(A427,'TIF expiration'!$A$1:$B$3,2,FALSE),0)</f>
        <v>0</v>
      </c>
      <c r="H427" s="27">
        <v>0.93</v>
      </c>
    </row>
    <row r="428" spans="1:8" x14ac:dyDescent="0.25">
      <c r="A428" t="s">
        <v>1272</v>
      </c>
      <c r="B428" t="s">
        <v>1271</v>
      </c>
      <c r="C428" s="26">
        <v>288789869</v>
      </c>
      <c r="D428" s="26">
        <v>288789869</v>
      </c>
      <c r="E428" s="26">
        <v>0</v>
      </c>
      <c r="F428" s="26">
        <f>_xlfn.IFNA(VLOOKUP(A428,'313 expiration'!A$1:D$9,4,FALSE),0)</f>
        <v>0</v>
      </c>
      <c r="G428" s="26">
        <f>_xlfn.IFNA(VLOOKUP(A428,'TIF expiration'!$A$1:$B$3,2,FALSE),0)</f>
        <v>0</v>
      </c>
      <c r="H428" s="27">
        <v>0.93</v>
      </c>
    </row>
    <row r="429" spans="1:8" x14ac:dyDescent="0.25">
      <c r="A429" t="s">
        <v>1270</v>
      </c>
      <c r="B429" t="s">
        <v>1269</v>
      </c>
      <c r="C429" s="26">
        <v>66381710</v>
      </c>
      <c r="D429" s="26">
        <v>65741165</v>
      </c>
      <c r="E429" s="26">
        <v>1281090</v>
      </c>
      <c r="F429" s="26">
        <f>_xlfn.IFNA(VLOOKUP(A429,'313 expiration'!A$1:D$9,4,FALSE),0)</f>
        <v>0</v>
      </c>
      <c r="G429" s="26">
        <f>_xlfn.IFNA(VLOOKUP(A429,'TIF expiration'!$A$1:$B$3,2,FALSE),0)</f>
        <v>0</v>
      </c>
      <c r="H429" s="27">
        <v>0.93</v>
      </c>
    </row>
    <row r="430" spans="1:8" x14ac:dyDescent="0.25">
      <c r="A430" t="s">
        <v>1268</v>
      </c>
      <c r="B430" t="s">
        <v>1267</v>
      </c>
      <c r="C430" s="26">
        <v>162887380</v>
      </c>
      <c r="D430" s="26">
        <v>162887380</v>
      </c>
      <c r="E430" s="26">
        <v>0</v>
      </c>
      <c r="F430" s="26">
        <f>_xlfn.IFNA(VLOOKUP(A430,'313 expiration'!A$1:D$9,4,FALSE),0)</f>
        <v>0</v>
      </c>
      <c r="G430" s="26">
        <f>_xlfn.IFNA(VLOOKUP(A430,'TIF expiration'!$A$1:$B$3,2,FALSE),0)</f>
        <v>0</v>
      </c>
      <c r="H430" s="27">
        <v>0.93</v>
      </c>
    </row>
    <row r="431" spans="1:8" x14ac:dyDescent="0.25">
      <c r="A431" t="s">
        <v>1266</v>
      </c>
      <c r="B431" t="s">
        <v>1265</v>
      </c>
      <c r="C431" s="26">
        <v>6373326479</v>
      </c>
      <c r="D431" s="26">
        <v>6373326479</v>
      </c>
      <c r="E431" s="26">
        <v>0</v>
      </c>
      <c r="F431" s="26">
        <f>_xlfn.IFNA(VLOOKUP(A431,'313 expiration'!A$1:D$9,4,FALSE),0)</f>
        <v>0</v>
      </c>
      <c r="G431" s="26">
        <f>_xlfn.IFNA(VLOOKUP(A431,'TIF expiration'!$A$1:$B$3,2,FALSE),0)</f>
        <v>0</v>
      </c>
      <c r="H431" s="27">
        <v>0.93</v>
      </c>
    </row>
    <row r="432" spans="1:8" x14ac:dyDescent="0.25">
      <c r="A432" t="s">
        <v>1264</v>
      </c>
      <c r="B432" t="s">
        <v>1263</v>
      </c>
      <c r="C432" s="26">
        <v>5517839481</v>
      </c>
      <c r="D432" s="26">
        <v>5517839481</v>
      </c>
      <c r="E432" s="26">
        <v>0</v>
      </c>
      <c r="F432" s="26">
        <f>_xlfn.IFNA(VLOOKUP(A432,'313 expiration'!A$1:D$9,4,FALSE),0)</f>
        <v>0</v>
      </c>
      <c r="G432" s="26">
        <f>_xlfn.IFNA(VLOOKUP(A432,'TIF expiration'!$A$1:$B$3,2,FALSE),0)</f>
        <v>0</v>
      </c>
      <c r="H432" s="27">
        <v>0.93</v>
      </c>
    </row>
    <row r="433" spans="1:8" x14ac:dyDescent="0.25">
      <c r="A433" t="s">
        <v>1262</v>
      </c>
      <c r="B433" t="s">
        <v>1261</v>
      </c>
      <c r="C433" s="26">
        <v>2255949926</v>
      </c>
      <c r="D433" s="26">
        <v>2255949926</v>
      </c>
      <c r="E433" s="26">
        <v>0</v>
      </c>
      <c r="F433" s="26">
        <f>_xlfn.IFNA(VLOOKUP(A433,'313 expiration'!A$1:D$9,4,FALSE),0)</f>
        <v>0</v>
      </c>
      <c r="G433" s="26">
        <f>_xlfn.IFNA(VLOOKUP(A433,'TIF expiration'!$A$1:$B$3,2,FALSE),0)</f>
        <v>0</v>
      </c>
      <c r="H433" s="27">
        <v>0.93</v>
      </c>
    </row>
    <row r="434" spans="1:8" x14ac:dyDescent="0.25">
      <c r="A434" t="s">
        <v>1260</v>
      </c>
      <c r="B434" t="s">
        <v>1259</v>
      </c>
      <c r="C434" s="26">
        <v>8602340364</v>
      </c>
      <c r="D434" s="26">
        <v>8602340364</v>
      </c>
      <c r="E434" s="26">
        <v>0</v>
      </c>
      <c r="F434" s="26">
        <f>_xlfn.IFNA(VLOOKUP(A434,'313 expiration'!A$1:D$9,4,FALSE),0)</f>
        <v>0</v>
      </c>
      <c r="G434" s="26">
        <f>_xlfn.IFNA(VLOOKUP(A434,'TIF expiration'!$A$1:$B$3,2,FALSE),0)</f>
        <v>0</v>
      </c>
      <c r="H434" s="27">
        <v>0.93</v>
      </c>
    </row>
    <row r="435" spans="1:8" x14ac:dyDescent="0.25">
      <c r="A435" t="s">
        <v>1258</v>
      </c>
      <c r="B435" t="s">
        <v>1257</v>
      </c>
      <c r="C435" s="26">
        <v>1197599924</v>
      </c>
      <c r="D435" s="26">
        <v>1188153709</v>
      </c>
      <c r="E435" s="26">
        <v>18892430</v>
      </c>
      <c r="F435" s="26">
        <f>_xlfn.IFNA(VLOOKUP(A435,'313 expiration'!A$1:D$9,4,FALSE),0)</f>
        <v>0</v>
      </c>
      <c r="G435" s="26">
        <f>_xlfn.IFNA(VLOOKUP(A435,'TIF expiration'!$A$1:$B$3,2,FALSE),0)</f>
        <v>0</v>
      </c>
      <c r="H435" s="27">
        <v>0.93</v>
      </c>
    </row>
    <row r="436" spans="1:8" x14ac:dyDescent="0.25">
      <c r="A436" t="s">
        <v>1256</v>
      </c>
      <c r="B436" t="s">
        <v>1255</v>
      </c>
      <c r="C436" s="26">
        <v>1443986655</v>
      </c>
      <c r="D436" s="26">
        <v>1443986655</v>
      </c>
      <c r="E436" s="26">
        <v>0</v>
      </c>
      <c r="F436" s="26">
        <f>_xlfn.IFNA(VLOOKUP(A436,'313 expiration'!A$1:D$9,4,FALSE),0)</f>
        <v>0</v>
      </c>
      <c r="G436" s="26">
        <f>_xlfn.IFNA(VLOOKUP(A436,'TIF expiration'!$A$1:$B$3,2,FALSE),0)</f>
        <v>0</v>
      </c>
      <c r="H436" s="27">
        <v>0.93</v>
      </c>
    </row>
    <row r="437" spans="1:8" x14ac:dyDescent="0.25">
      <c r="A437" t="s">
        <v>1254</v>
      </c>
      <c r="B437" t="s">
        <v>1253</v>
      </c>
      <c r="C437" s="26">
        <v>758582273</v>
      </c>
      <c r="D437" s="26">
        <v>704811476</v>
      </c>
      <c r="E437" s="26">
        <v>107541594</v>
      </c>
      <c r="F437" s="26">
        <f>_xlfn.IFNA(VLOOKUP(A437,'313 expiration'!A$1:D$9,4,FALSE),0)</f>
        <v>0</v>
      </c>
      <c r="G437" s="26">
        <f>_xlfn.IFNA(VLOOKUP(A437,'TIF expiration'!$A$1:$B$3,2,FALSE),0)</f>
        <v>0</v>
      </c>
      <c r="H437" s="27">
        <v>0.93</v>
      </c>
    </row>
    <row r="438" spans="1:8" x14ac:dyDescent="0.25">
      <c r="A438" t="s">
        <v>1252</v>
      </c>
      <c r="B438" t="s">
        <v>1251</v>
      </c>
      <c r="C438" s="26">
        <v>250953149</v>
      </c>
      <c r="D438" s="26">
        <v>250953149</v>
      </c>
      <c r="E438" s="26">
        <v>0</v>
      </c>
      <c r="F438" s="26">
        <f>_xlfn.IFNA(VLOOKUP(A438,'313 expiration'!A$1:D$9,4,FALSE),0)</f>
        <v>0</v>
      </c>
      <c r="G438" s="26">
        <f>_xlfn.IFNA(VLOOKUP(A438,'TIF expiration'!$A$1:$B$3,2,FALSE),0)</f>
        <v>0</v>
      </c>
      <c r="H438" s="27">
        <v>0.93</v>
      </c>
    </row>
    <row r="439" spans="1:8" x14ac:dyDescent="0.25">
      <c r="A439" t="s">
        <v>1250</v>
      </c>
      <c r="B439" t="s">
        <v>1249</v>
      </c>
      <c r="C439" s="26">
        <v>606908713</v>
      </c>
      <c r="D439" s="26">
        <v>579515829</v>
      </c>
      <c r="E439" s="26">
        <v>54785768</v>
      </c>
      <c r="F439" s="26">
        <f>_xlfn.IFNA(VLOOKUP(A439,'313 expiration'!A$1:D$9,4,FALSE),0)</f>
        <v>0</v>
      </c>
      <c r="G439" s="26">
        <f>_xlfn.IFNA(VLOOKUP(A439,'TIF expiration'!$A$1:$B$3,2,FALSE),0)</f>
        <v>0</v>
      </c>
      <c r="H439" s="27">
        <v>0.93</v>
      </c>
    </row>
    <row r="440" spans="1:8" x14ac:dyDescent="0.25">
      <c r="A440" t="s">
        <v>1248</v>
      </c>
      <c r="B440" t="s">
        <v>1247</v>
      </c>
      <c r="C440" s="26">
        <v>1449486556</v>
      </c>
      <c r="D440" s="26">
        <v>1449486556</v>
      </c>
      <c r="E440" s="26">
        <v>0</v>
      </c>
      <c r="F440" s="26">
        <f>_xlfn.IFNA(VLOOKUP(A440,'313 expiration'!A$1:D$9,4,FALSE),0)</f>
        <v>0</v>
      </c>
      <c r="G440" s="26">
        <f>_xlfn.IFNA(VLOOKUP(A440,'TIF expiration'!$A$1:$B$3,2,FALSE),0)</f>
        <v>0</v>
      </c>
      <c r="H440" s="27">
        <v>0.93</v>
      </c>
    </row>
    <row r="441" spans="1:8" x14ac:dyDescent="0.25">
      <c r="A441" t="s">
        <v>1246</v>
      </c>
      <c r="B441" t="s">
        <v>1245</v>
      </c>
      <c r="C441" s="26">
        <v>51116915</v>
      </c>
      <c r="D441" s="26">
        <v>50111204</v>
      </c>
      <c r="E441" s="26">
        <v>2011422</v>
      </c>
      <c r="F441" s="26">
        <f>_xlfn.IFNA(VLOOKUP(A441,'313 expiration'!A$1:D$9,4,FALSE),0)</f>
        <v>0</v>
      </c>
      <c r="G441" s="26">
        <f>_xlfn.IFNA(VLOOKUP(A441,'TIF expiration'!$A$1:$B$3,2,FALSE),0)</f>
        <v>0</v>
      </c>
      <c r="H441" s="27">
        <v>0.93</v>
      </c>
    </row>
    <row r="442" spans="1:8" x14ac:dyDescent="0.25">
      <c r="A442" t="s">
        <v>1244</v>
      </c>
      <c r="B442" t="s">
        <v>1243</v>
      </c>
      <c r="C442" s="26">
        <v>39345654</v>
      </c>
      <c r="D442" s="26">
        <v>39345654</v>
      </c>
      <c r="E442" s="26">
        <v>0</v>
      </c>
      <c r="F442" s="26">
        <f>_xlfn.IFNA(VLOOKUP(A442,'313 expiration'!A$1:D$9,4,FALSE),0)</f>
        <v>0</v>
      </c>
      <c r="G442" s="26">
        <f>_xlfn.IFNA(VLOOKUP(A442,'TIF expiration'!$A$1:$B$3,2,FALSE),0)</f>
        <v>0</v>
      </c>
      <c r="H442" s="27">
        <v>0.93</v>
      </c>
    </row>
    <row r="443" spans="1:8" x14ac:dyDescent="0.25">
      <c r="A443" t="s">
        <v>1242</v>
      </c>
      <c r="B443" t="s">
        <v>1241</v>
      </c>
      <c r="C443" s="26">
        <v>205500174</v>
      </c>
      <c r="D443" s="26">
        <v>196492634</v>
      </c>
      <c r="E443" s="26">
        <v>18015080</v>
      </c>
      <c r="F443" s="26">
        <f>_xlfn.IFNA(VLOOKUP(A443,'313 expiration'!A$1:D$9,4,FALSE),0)</f>
        <v>0</v>
      </c>
      <c r="G443" s="26">
        <f>_xlfn.IFNA(VLOOKUP(A443,'TIF expiration'!$A$1:$B$3,2,FALSE),0)</f>
        <v>0</v>
      </c>
      <c r="H443" s="27">
        <v>0.93</v>
      </c>
    </row>
    <row r="444" spans="1:8" x14ac:dyDescent="0.25">
      <c r="A444" t="s">
        <v>1240</v>
      </c>
      <c r="B444" t="s">
        <v>1239</v>
      </c>
      <c r="C444" s="26">
        <v>1485461411</v>
      </c>
      <c r="D444" s="26">
        <v>1485461411</v>
      </c>
      <c r="E444" s="26">
        <v>0</v>
      </c>
      <c r="F444" s="26">
        <f>_xlfn.IFNA(VLOOKUP(A444,'313 expiration'!A$1:D$9,4,FALSE),0)</f>
        <v>0</v>
      </c>
      <c r="G444" s="26">
        <f>_xlfn.IFNA(VLOOKUP(A444,'TIF expiration'!$A$1:$B$3,2,FALSE),0)</f>
        <v>0</v>
      </c>
      <c r="H444" s="27">
        <v>0.93</v>
      </c>
    </row>
    <row r="445" spans="1:8" x14ac:dyDescent="0.25">
      <c r="A445" t="s">
        <v>1238</v>
      </c>
      <c r="B445" t="s">
        <v>1237</v>
      </c>
      <c r="C445" s="26">
        <v>359517685</v>
      </c>
      <c r="D445" s="26">
        <v>359517685</v>
      </c>
      <c r="E445" s="26">
        <v>0</v>
      </c>
      <c r="F445" s="26">
        <f>_xlfn.IFNA(VLOOKUP(A445,'313 expiration'!A$1:D$9,4,FALSE),0)</f>
        <v>0</v>
      </c>
      <c r="G445" s="26">
        <f>_xlfn.IFNA(VLOOKUP(A445,'TIF expiration'!$A$1:$B$3,2,FALSE),0)</f>
        <v>0</v>
      </c>
      <c r="H445" s="27">
        <v>0.93</v>
      </c>
    </row>
    <row r="446" spans="1:8" x14ac:dyDescent="0.25">
      <c r="A446" t="s">
        <v>1236</v>
      </c>
      <c r="B446" t="s">
        <v>1235</v>
      </c>
      <c r="C446" s="26">
        <v>6981151177</v>
      </c>
      <c r="D446" s="26">
        <v>6981151177</v>
      </c>
      <c r="E446" s="26">
        <v>0</v>
      </c>
      <c r="F446" s="26">
        <f>_xlfn.IFNA(VLOOKUP(A446,'313 expiration'!A$1:D$9,4,FALSE),0)</f>
        <v>0</v>
      </c>
      <c r="G446" s="26">
        <f>_xlfn.IFNA(VLOOKUP(A446,'TIF expiration'!$A$1:$B$3,2,FALSE),0)</f>
        <v>0</v>
      </c>
      <c r="H446" s="27">
        <v>0.93</v>
      </c>
    </row>
    <row r="447" spans="1:8" x14ac:dyDescent="0.25">
      <c r="A447" t="s">
        <v>1234</v>
      </c>
      <c r="B447" t="s">
        <v>1233</v>
      </c>
      <c r="C447" s="26">
        <v>554297290</v>
      </c>
      <c r="D447" s="26">
        <v>554297290</v>
      </c>
      <c r="E447" s="26">
        <v>0</v>
      </c>
      <c r="F447" s="26">
        <f>_xlfn.IFNA(VLOOKUP(A447,'313 expiration'!A$1:D$9,4,FALSE),0)</f>
        <v>0</v>
      </c>
      <c r="G447" s="26">
        <f>_xlfn.IFNA(VLOOKUP(A447,'TIF expiration'!$A$1:$B$3,2,FALSE),0)</f>
        <v>0</v>
      </c>
      <c r="H447" s="27">
        <v>0.93</v>
      </c>
    </row>
    <row r="448" spans="1:8" x14ac:dyDescent="0.25">
      <c r="A448" t="s">
        <v>1232</v>
      </c>
      <c r="B448" t="s">
        <v>1231</v>
      </c>
      <c r="C448" s="26">
        <v>7616852762</v>
      </c>
      <c r="D448" s="26">
        <v>7616852762</v>
      </c>
      <c r="E448" s="26">
        <v>0</v>
      </c>
      <c r="F448" s="26">
        <f>_xlfn.IFNA(VLOOKUP(A448,'313 expiration'!A$1:D$9,4,FALSE),0)</f>
        <v>0</v>
      </c>
      <c r="G448" s="26">
        <f>_xlfn.IFNA(VLOOKUP(A448,'TIF expiration'!$A$1:$B$3,2,FALSE),0)</f>
        <v>0</v>
      </c>
      <c r="H448" s="27">
        <v>0.93</v>
      </c>
    </row>
    <row r="449" spans="1:8" x14ac:dyDescent="0.25">
      <c r="A449" t="s">
        <v>1230</v>
      </c>
      <c r="B449" t="s">
        <v>1229</v>
      </c>
      <c r="C449" s="26">
        <v>655950954</v>
      </c>
      <c r="D449" s="26">
        <v>655950954</v>
      </c>
      <c r="E449" s="26">
        <v>0</v>
      </c>
      <c r="F449" s="26">
        <f>_xlfn.IFNA(VLOOKUP(A449,'313 expiration'!A$1:D$9,4,FALSE),0)</f>
        <v>0</v>
      </c>
      <c r="G449" s="26">
        <f>_xlfn.IFNA(VLOOKUP(A449,'TIF expiration'!$A$1:$B$3,2,FALSE),0)</f>
        <v>0</v>
      </c>
      <c r="H449" s="27">
        <v>0.93</v>
      </c>
    </row>
    <row r="450" spans="1:8" x14ac:dyDescent="0.25">
      <c r="A450" t="s">
        <v>1228</v>
      </c>
      <c r="B450" t="s">
        <v>1227</v>
      </c>
      <c r="C450" s="26">
        <v>2213588816</v>
      </c>
      <c r="D450" s="26">
        <v>2213588816</v>
      </c>
      <c r="E450" s="26">
        <v>0</v>
      </c>
      <c r="F450" s="26">
        <f>_xlfn.IFNA(VLOOKUP(A450,'313 expiration'!A$1:D$9,4,FALSE),0)</f>
        <v>0</v>
      </c>
      <c r="G450" s="26">
        <f>_xlfn.IFNA(VLOOKUP(A450,'TIF expiration'!$A$1:$B$3,2,FALSE),0)</f>
        <v>0</v>
      </c>
      <c r="H450" s="27">
        <v>0.93</v>
      </c>
    </row>
    <row r="451" spans="1:8" x14ac:dyDescent="0.25">
      <c r="A451" t="s">
        <v>1226</v>
      </c>
      <c r="B451" t="s">
        <v>1225</v>
      </c>
      <c r="C451" s="26">
        <v>4775584788</v>
      </c>
      <c r="D451" s="26">
        <v>4775584788</v>
      </c>
      <c r="E451" s="26">
        <v>0</v>
      </c>
      <c r="F451" s="26">
        <f>_xlfn.IFNA(VLOOKUP(A451,'313 expiration'!A$1:D$9,4,FALSE),0)</f>
        <v>0</v>
      </c>
      <c r="G451" s="26">
        <f>_xlfn.IFNA(VLOOKUP(A451,'TIF expiration'!$A$1:$B$3,2,FALSE),0)</f>
        <v>0</v>
      </c>
      <c r="H451" s="27">
        <v>0.93</v>
      </c>
    </row>
    <row r="452" spans="1:8" x14ac:dyDescent="0.25">
      <c r="A452" t="s">
        <v>1224</v>
      </c>
      <c r="B452" t="s">
        <v>1223</v>
      </c>
      <c r="C452" s="26">
        <v>178510429</v>
      </c>
      <c r="D452" s="26">
        <v>178510429</v>
      </c>
      <c r="E452" s="26">
        <v>0</v>
      </c>
      <c r="F452" s="26">
        <f>_xlfn.IFNA(VLOOKUP(A452,'313 expiration'!A$1:D$9,4,FALSE),0)</f>
        <v>0</v>
      </c>
      <c r="G452" s="26">
        <f>_xlfn.IFNA(VLOOKUP(A452,'TIF expiration'!$A$1:$B$3,2,FALSE),0)</f>
        <v>0</v>
      </c>
      <c r="H452" s="27">
        <v>0.93</v>
      </c>
    </row>
    <row r="453" spans="1:8" x14ac:dyDescent="0.25">
      <c r="A453" t="s">
        <v>1222</v>
      </c>
      <c r="B453" t="s">
        <v>1221</v>
      </c>
      <c r="C453" s="26">
        <v>3340196179</v>
      </c>
      <c r="D453" s="26">
        <v>3340196179</v>
      </c>
      <c r="E453" s="26">
        <v>0</v>
      </c>
      <c r="F453" s="26">
        <f>_xlfn.IFNA(VLOOKUP(A453,'313 expiration'!A$1:D$9,4,FALSE),0)</f>
        <v>0</v>
      </c>
      <c r="G453" s="26">
        <f>_xlfn.IFNA(VLOOKUP(A453,'TIF expiration'!$A$1:$B$3,2,FALSE),0)</f>
        <v>0</v>
      </c>
      <c r="H453" s="27">
        <v>0.93</v>
      </c>
    </row>
    <row r="454" spans="1:8" x14ac:dyDescent="0.25">
      <c r="A454" t="s">
        <v>1220</v>
      </c>
      <c r="B454" t="s">
        <v>1219</v>
      </c>
      <c r="C454" s="26">
        <v>2631437440</v>
      </c>
      <c r="D454" s="26">
        <v>2631437440</v>
      </c>
      <c r="E454" s="26">
        <v>0</v>
      </c>
      <c r="F454" s="26">
        <f>_xlfn.IFNA(VLOOKUP(A454,'313 expiration'!A$1:D$9,4,FALSE),0)</f>
        <v>0</v>
      </c>
      <c r="G454" s="26">
        <f>_xlfn.IFNA(VLOOKUP(A454,'TIF expiration'!$A$1:$B$3,2,FALSE),0)</f>
        <v>0</v>
      </c>
      <c r="H454" s="27">
        <v>0.93</v>
      </c>
    </row>
    <row r="455" spans="1:8" x14ac:dyDescent="0.25">
      <c r="A455" t="s">
        <v>1218</v>
      </c>
      <c r="B455" t="s">
        <v>1217</v>
      </c>
      <c r="C455" s="26">
        <v>2375060406</v>
      </c>
      <c r="D455" s="26">
        <v>2375060406</v>
      </c>
      <c r="E455" s="26">
        <v>0</v>
      </c>
      <c r="F455" s="26">
        <f>_xlfn.IFNA(VLOOKUP(A455,'313 expiration'!A$1:D$9,4,FALSE),0)</f>
        <v>0</v>
      </c>
      <c r="G455" s="26">
        <f>_xlfn.IFNA(VLOOKUP(A455,'TIF expiration'!$A$1:$B$3,2,FALSE),0)</f>
        <v>0</v>
      </c>
      <c r="H455" s="27">
        <v>0.93</v>
      </c>
    </row>
    <row r="456" spans="1:8" x14ac:dyDescent="0.25">
      <c r="A456" t="s">
        <v>1216</v>
      </c>
      <c r="B456" t="s">
        <v>1215</v>
      </c>
      <c r="C456" s="26">
        <v>110190149</v>
      </c>
      <c r="D456" s="26">
        <v>110190149</v>
      </c>
      <c r="E456" s="26">
        <v>0</v>
      </c>
      <c r="F456" s="26">
        <f>_xlfn.IFNA(VLOOKUP(A456,'313 expiration'!A$1:D$9,4,FALSE),0)</f>
        <v>0</v>
      </c>
      <c r="G456" s="26">
        <f>_xlfn.IFNA(VLOOKUP(A456,'TIF expiration'!$A$1:$B$3,2,FALSE),0)</f>
        <v>0</v>
      </c>
      <c r="H456" s="27">
        <v>0.93</v>
      </c>
    </row>
    <row r="457" spans="1:8" x14ac:dyDescent="0.25">
      <c r="A457" t="s">
        <v>1214</v>
      </c>
      <c r="B457" t="s">
        <v>1213</v>
      </c>
      <c r="C457" s="26">
        <v>135488473</v>
      </c>
      <c r="D457" s="26">
        <v>135488473</v>
      </c>
      <c r="E457" s="26">
        <v>0</v>
      </c>
      <c r="F457" s="26">
        <f>_xlfn.IFNA(VLOOKUP(A457,'313 expiration'!A$1:D$9,4,FALSE),0)</f>
        <v>0</v>
      </c>
      <c r="G457" s="26">
        <f>_xlfn.IFNA(VLOOKUP(A457,'TIF expiration'!$A$1:$B$3,2,FALSE),0)</f>
        <v>0</v>
      </c>
      <c r="H457" s="27">
        <v>0.93</v>
      </c>
    </row>
    <row r="458" spans="1:8" x14ac:dyDescent="0.25">
      <c r="A458" t="s">
        <v>1212</v>
      </c>
      <c r="B458" t="s">
        <v>1211</v>
      </c>
      <c r="C458" s="26">
        <v>685659633</v>
      </c>
      <c r="D458" s="26">
        <v>685659633</v>
      </c>
      <c r="E458" s="26">
        <v>0</v>
      </c>
      <c r="F458" s="26">
        <f>_xlfn.IFNA(VLOOKUP(A458,'313 expiration'!A$1:D$9,4,FALSE),0)</f>
        <v>0</v>
      </c>
      <c r="G458" s="26">
        <f>_xlfn.IFNA(VLOOKUP(A458,'TIF expiration'!$A$1:$B$3,2,FALSE),0)</f>
        <v>0</v>
      </c>
      <c r="H458" s="27">
        <v>0.93</v>
      </c>
    </row>
    <row r="459" spans="1:8" x14ac:dyDescent="0.25">
      <c r="A459" t="s">
        <v>1210</v>
      </c>
      <c r="B459" t="s">
        <v>1209</v>
      </c>
      <c r="C459" s="26">
        <v>98910050</v>
      </c>
      <c r="D459" s="26">
        <v>98910050</v>
      </c>
      <c r="E459" s="26">
        <v>0</v>
      </c>
      <c r="F459" s="26">
        <f>_xlfn.IFNA(VLOOKUP(A459,'313 expiration'!A$1:D$9,4,FALSE),0)</f>
        <v>0</v>
      </c>
      <c r="G459" s="26">
        <f>_xlfn.IFNA(VLOOKUP(A459,'TIF expiration'!$A$1:$B$3,2,FALSE),0)</f>
        <v>0</v>
      </c>
      <c r="H459" s="27">
        <v>0.93</v>
      </c>
    </row>
    <row r="460" spans="1:8" x14ac:dyDescent="0.25">
      <c r="A460" t="s">
        <v>1208</v>
      </c>
      <c r="B460" t="s">
        <v>1207</v>
      </c>
      <c r="C460" s="26">
        <v>94857411</v>
      </c>
      <c r="D460" s="26">
        <v>94857411</v>
      </c>
      <c r="E460" s="26">
        <v>0</v>
      </c>
      <c r="F460" s="26">
        <f>_xlfn.IFNA(VLOOKUP(A460,'313 expiration'!A$1:D$9,4,FALSE),0)</f>
        <v>0</v>
      </c>
      <c r="G460" s="26">
        <f>_xlfn.IFNA(VLOOKUP(A460,'TIF expiration'!$A$1:$B$3,2,FALSE),0)</f>
        <v>0</v>
      </c>
      <c r="H460" s="27">
        <v>0.93</v>
      </c>
    </row>
    <row r="461" spans="1:8" x14ac:dyDescent="0.25">
      <c r="A461" t="s">
        <v>1206</v>
      </c>
      <c r="B461" t="s">
        <v>1205</v>
      </c>
      <c r="C461" s="26">
        <v>96827710</v>
      </c>
      <c r="D461" s="26">
        <v>96827710</v>
      </c>
      <c r="E461" s="26">
        <v>0</v>
      </c>
      <c r="F461" s="26">
        <f>_xlfn.IFNA(VLOOKUP(A461,'313 expiration'!A$1:D$9,4,FALSE),0)</f>
        <v>0</v>
      </c>
      <c r="G461" s="26">
        <f>_xlfn.IFNA(VLOOKUP(A461,'TIF expiration'!$A$1:$B$3,2,FALSE),0)</f>
        <v>0</v>
      </c>
      <c r="H461" s="27">
        <v>0.93</v>
      </c>
    </row>
    <row r="462" spans="1:8" x14ac:dyDescent="0.25">
      <c r="A462" t="s">
        <v>1204</v>
      </c>
      <c r="B462" t="s">
        <v>1203</v>
      </c>
      <c r="C462" s="26">
        <v>725177301</v>
      </c>
      <c r="D462" s="26">
        <v>725177301</v>
      </c>
      <c r="E462" s="26">
        <v>0</v>
      </c>
      <c r="F462" s="26">
        <f>_xlfn.IFNA(VLOOKUP(A462,'313 expiration'!A$1:D$9,4,FALSE),0)</f>
        <v>0</v>
      </c>
      <c r="G462" s="26">
        <f>_xlfn.IFNA(VLOOKUP(A462,'TIF expiration'!$A$1:$B$3,2,FALSE),0)</f>
        <v>0</v>
      </c>
      <c r="H462" s="27">
        <v>0.93</v>
      </c>
    </row>
    <row r="463" spans="1:8" x14ac:dyDescent="0.25">
      <c r="A463" t="s">
        <v>1202</v>
      </c>
      <c r="B463" t="s">
        <v>1201</v>
      </c>
      <c r="C463" s="26">
        <v>93990785</v>
      </c>
      <c r="D463" s="26">
        <v>93990785</v>
      </c>
      <c r="E463" s="26">
        <v>0</v>
      </c>
      <c r="F463" s="26">
        <f>_xlfn.IFNA(VLOOKUP(A463,'313 expiration'!A$1:D$9,4,FALSE),0)</f>
        <v>0</v>
      </c>
      <c r="G463" s="26">
        <f>_xlfn.IFNA(VLOOKUP(A463,'TIF expiration'!$A$1:$B$3,2,FALSE),0)</f>
        <v>0</v>
      </c>
      <c r="H463" s="27">
        <v>0.93</v>
      </c>
    </row>
    <row r="464" spans="1:8" x14ac:dyDescent="0.25">
      <c r="A464" t="s">
        <v>1200</v>
      </c>
      <c r="B464" t="s">
        <v>1199</v>
      </c>
      <c r="C464" s="26">
        <v>220347522</v>
      </c>
      <c r="D464" s="26">
        <v>220347522</v>
      </c>
      <c r="E464" s="26">
        <v>0</v>
      </c>
      <c r="F464" s="26">
        <f>_xlfn.IFNA(VLOOKUP(A464,'313 expiration'!A$1:D$9,4,FALSE),0)</f>
        <v>0</v>
      </c>
      <c r="G464" s="26">
        <f>_xlfn.IFNA(VLOOKUP(A464,'TIF expiration'!$A$1:$B$3,2,FALSE),0)</f>
        <v>0</v>
      </c>
      <c r="H464" s="27">
        <v>0.93</v>
      </c>
    </row>
    <row r="465" spans="1:8" x14ac:dyDescent="0.25">
      <c r="A465" t="s">
        <v>1198</v>
      </c>
      <c r="B465" t="s">
        <v>1197</v>
      </c>
      <c r="C465" s="26">
        <v>52809992</v>
      </c>
      <c r="D465" s="26">
        <v>52809992</v>
      </c>
      <c r="E465" s="26">
        <v>0</v>
      </c>
      <c r="F465" s="26">
        <f>_xlfn.IFNA(VLOOKUP(A465,'313 expiration'!A$1:D$9,4,FALSE),0)</f>
        <v>0</v>
      </c>
      <c r="G465" s="26">
        <f>_xlfn.IFNA(VLOOKUP(A465,'TIF expiration'!$A$1:$B$3,2,FALSE),0)</f>
        <v>0</v>
      </c>
      <c r="H465" s="27">
        <v>0.93</v>
      </c>
    </row>
    <row r="466" spans="1:8" x14ac:dyDescent="0.25">
      <c r="A466" t="s">
        <v>1196</v>
      </c>
      <c r="B466" t="s">
        <v>1195</v>
      </c>
      <c r="C466" s="26">
        <v>34052301</v>
      </c>
      <c r="D466" s="26">
        <v>34052301</v>
      </c>
      <c r="E466" s="26">
        <v>0</v>
      </c>
      <c r="F466" s="26">
        <f>_xlfn.IFNA(VLOOKUP(A466,'313 expiration'!A$1:D$9,4,FALSE),0)</f>
        <v>0</v>
      </c>
      <c r="G466" s="26">
        <f>_xlfn.IFNA(VLOOKUP(A466,'TIF expiration'!$A$1:$B$3,2,FALSE),0)</f>
        <v>0</v>
      </c>
      <c r="H466" s="27">
        <v>0.93</v>
      </c>
    </row>
    <row r="467" spans="1:8" x14ac:dyDescent="0.25">
      <c r="A467" t="s">
        <v>1194</v>
      </c>
      <c r="B467" t="s">
        <v>1193</v>
      </c>
      <c r="C467" s="26">
        <v>643499378</v>
      </c>
      <c r="D467" s="26">
        <v>643499378</v>
      </c>
      <c r="E467" s="26">
        <v>0</v>
      </c>
      <c r="F467" s="26">
        <f>_xlfn.IFNA(VLOOKUP(A467,'313 expiration'!A$1:D$9,4,FALSE),0)</f>
        <v>0</v>
      </c>
      <c r="G467" s="26">
        <f>_xlfn.IFNA(VLOOKUP(A467,'TIF expiration'!$A$1:$B$3,2,FALSE),0)</f>
        <v>0</v>
      </c>
      <c r="H467" s="27">
        <v>0.93</v>
      </c>
    </row>
    <row r="468" spans="1:8" x14ac:dyDescent="0.25">
      <c r="A468" t="s">
        <v>1192</v>
      </c>
      <c r="B468" t="s">
        <v>1191</v>
      </c>
      <c r="C468" s="26">
        <v>94630463</v>
      </c>
      <c r="D468" s="26">
        <v>94630463</v>
      </c>
      <c r="E468" s="26">
        <v>0</v>
      </c>
      <c r="F468" s="26">
        <f>_xlfn.IFNA(VLOOKUP(A468,'313 expiration'!A$1:D$9,4,FALSE),0)</f>
        <v>0</v>
      </c>
      <c r="G468" s="26">
        <f>_xlfn.IFNA(VLOOKUP(A468,'TIF expiration'!$A$1:$B$3,2,FALSE),0)</f>
        <v>0</v>
      </c>
      <c r="H468" s="27">
        <v>0.93</v>
      </c>
    </row>
    <row r="469" spans="1:8" x14ac:dyDescent="0.25">
      <c r="A469" t="s">
        <v>1190</v>
      </c>
      <c r="B469" t="s">
        <v>1189</v>
      </c>
      <c r="C469" s="26">
        <v>192985730</v>
      </c>
      <c r="D469" s="26">
        <v>192985730</v>
      </c>
      <c r="E469" s="26">
        <v>0</v>
      </c>
      <c r="F469" s="26">
        <f>_xlfn.IFNA(VLOOKUP(A469,'313 expiration'!A$1:D$9,4,FALSE),0)</f>
        <v>0</v>
      </c>
      <c r="G469" s="26">
        <f>_xlfn.IFNA(VLOOKUP(A469,'TIF expiration'!$A$1:$B$3,2,FALSE),0)</f>
        <v>0</v>
      </c>
      <c r="H469" s="27">
        <v>0.93</v>
      </c>
    </row>
    <row r="470" spans="1:8" x14ac:dyDescent="0.25">
      <c r="A470" t="s">
        <v>1188</v>
      </c>
      <c r="B470" t="s">
        <v>1187</v>
      </c>
      <c r="C470" s="26">
        <v>32657320</v>
      </c>
      <c r="D470" s="26">
        <v>32657320</v>
      </c>
      <c r="E470" s="26">
        <v>0</v>
      </c>
      <c r="F470" s="26">
        <f>_xlfn.IFNA(VLOOKUP(A470,'313 expiration'!A$1:D$9,4,FALSE),0)</f>
        <v>0</v>
      </c>
      <c r="G470" s="26">
        <f>_xlfn.IFNA(VLOOKUP(A470,'TIF expiration'!$A$1:$B$3,2,FALSE),0)</f>
        <v>0</v>
      </c>
      <c r="H470" s="27">
        <v>0.93</v>
      </c>
    </row>
    <row r="471" spans="1:8" x14ac:dyDescent="0.25">
      <c r="A471" t="s">
        <v>1186</v>
      </c>
      <c r="B471" t="s">
        <v>1185</v>
      </c>
      <c r="C471" s="26">
        <v>74144582</v>
      </c>
      <c r="D471" s="26">
        <v>74144582</v>
      </c>
      <c r="E471" s="26">
        <v>0</v>
      </c>
      <c r="F471" s="26">
        <f>_xlfn.IFNA(VLOOKUP(A471,'313 expiration'!A$1:D$9,4,FALSE),0)</f>
        <v>0</v>
      </c>
      <c r="G471" s="26">
        <f>_xlfn.IFNA(VLOOKUP(A471,'TIF expiration'!$A$1:$B$3,2,FALSE),0)</f>
        <v>0</v>
      </c>
      <c r="H471" s="27">
        <v>0.93</v>
      </c>
    </row>
    <row r="472" spans="1:8" x14ac:dyDescent="0.25">
      <c r="A472" t="s">
        <v>1184</v>
      </c>
      <c r="B472" t="s">
        <v>1183</v>
      </c>
      <c r="C472" s="26">
        <v>1264106325</v>
      </c>
      <c r="D472" s="26">
        <v>1264106325</v>
      </c>
      <c r="E472" s="26">
        <v>0</v>
      </c>
      <c r="F472" s="26">
        <f>_xlfn.IFNA(VLOOKUP(A472,'313 expiration'!A$1:D$9,4,FALSE),0)</f>
        <v>0</v>
      </c>
      <c r="G472" s="26">
        <f>_xlfn.IFNA(VLOOKUP(A472,'TIF expiration'!$A$1:$B$3,2,FALSE),0)</f>
        <v>0</v>
      </c>
      <c r="H472" s="27">
        <v>0.93</v>
      </c>
    </row>
    <row r="473" spans="1:8" x14ac:dyDescent="0.25">
      <c r="A473" t="s">
        <v>1182</v>
      </c>
      <c r="B473" t="s">
        <v>1181</v>
      </c>
      <c r="C473" s="26">
        <v>114131759</v>
      </c>
      <c r="D473" s="26">
        <v>114131759</v>
      </c>
      <c r="E473" s="26">
        <v>0</v>
      </c>
      <c r="F473" s="26">
        <f>_xlfn.IFNA(VLOOKUP(A473,'313 expiration'!A$1:D$9,4,FALSE),0)</f>
        <v>0</v>
      </c>
      <c r="G473" s="26">
        <f>_xlfn.IFNA(VLOOKUP(A473,'TIF expiration'!$A$1:$B$3,2,FALSE),0)</f>
        <v>0</v>
      </c>
      <c r="H473" s="27">
        <v>0.93</v>
      </c>
    </row>
    <row r="474" spans="1:8" x14ac:dyDescent="0.25">
      <c r="A474" t="s">
        <v>1180</v>
      </c>
      <c r="B474" t="s">
        <v>1179</v>
      </c>
      <c r="C474" s="26">
        <v>112271840</v>
      </c>
      <c r="D474" s="26">
        <v>112271840</v>
      </c>
      <c r="E474" s="26">
        <v>0</v>
      </c>
      <c r="F474" s="26">
        <f>_xlfn.IFNA(VLOOKUP(A474,'313 expiration'!A$1:D$9,4,FALSE),0)</f>
        <v>0</v>
      </c>
      <c r="G474" s="26">
        <f>_xlfn.IFNA(VLOOKUP(A474,'TIF expiration'!$A$1:$B$3,2,FALSE),0)</f>
        <v>0</v>
      </c>
      <c r="H474" s="27">
        <v>0.93</v>
      </c>
    </row>
    <row r="475" spans="1:8" x14ac:dyDescent="0.25">
      <c r="A475" t="s">
        <v>1178</v>
      </c>
      <c r="B475" t="s">
        <v>1177</v>
      </c>
      <c r="C475" s="26">
        <v>950613157</v>
      </c>
      <c r="D475" s="26">
        <v>947844571</v>
      </c>
      <c r="E475" s="26">
        <v>5537172</v>
      </c>
      <c r="F475" s="26">
        <f>_xlfn.IFNA(VLOOKUP(A475,'313 expiration'!A$1:D$9,4,FALSE),0)</f>
        <v>0</v>
      </c>
      <c r="G475" s="26">
        <f>_xlfn.IFNA(VLOOKUP(A475,'TIF expiration'!$A$1:$B$3,2,FALSE),0)</f>
        <v>0</v>
      </c>
      <c r="H475" s="27">
        <v>0.93</v>
      </c>
    </row>
    <row r="476" spans="1:8" x14ac:dyDescent="0.25">
      <c r="A476" t="s">
        <v>1176</v>
      </c>
      <c r="B476" t="s">
        <v>1175</v>
      </c>
      <c r="C476" s="26">
        <v>53185585</v>
      </c>
      <c r="D476" s="26">
        <v>53185585</v>
      </c>
      <c r="E476" s="26">
        <v>0</v>
      </c>
      <c r="F476" s="26">
        <f>_xlfn.IFNA(VLOOKUP(A476,'313 expiration'!A$1:D$9,4,FALSE),0)</f>
        <v>0</v>
      </c>
      <c r="G476" s="26">
        <f>_xlfn.IFNA(VLOOKUP(A476,'TIF expiration'!$A$1:$B$3,2,FALSE),0)</f>
        <v>0</v>
      </c>
      <c r="H476" s="27">
        <v>0.93</v>
      </c>
    </row>
    <row r="477" spans="1:8" x14ac:dyDescent="0.25">
      <c r="A477" t="s">
        <v>1174</v>
      </c>
      <c r="B477" t="s">
        <v>1173</v>
      </c>
      <c r="C477" s="26">
        <v>6395367582</v>
      </c>
      <c r="D477" s="26">
        <v>6395367582</v>
      </c>
      <c r="E477" s="26">
        <v>0</v>
      </c>
      <c r="F477" s="26">
        <f>_xlfn.IFNA(VLOOKUP(A477,'313 expiration'!A$1:D$9,4,FALSE),0)</f>
        <v>0</v>
      </c>
      <c r="G477" s="26">
        <f>_xlfn.IFNA(VLOOKUP(A477,'TIF expiration'!$A$1:$B$3,2,FALSE),0)</f>
        <v>0</v>
      </c>
      <c r="H477" s="27">
        <v>0.93</v>
      </c>
    </row>
    <row r="478" spans="1:8" x14ac:dyDescent="0.25">
      <c r="A478" t="s">
        <v>1172</v>
      </c>
      <c r="B478" t="s">
        <v>1171</v>
      </c>
      <c r="C478" s="26">
        <v>182299665</v>
      </c>
      <c r="D478" s="26">
        <v>182299665</v>
      </c>
      <c r="E478" s="26">
        <v>0</v>
      </c>
      <c r="F478" s="26">
        <f>_xlfn.IFNA(VLOOKUP(A478,'313 expiration'!A$1:D$9,4,FALSE),0)</f>
        <v>0</v>
      </c>
      <c r="G478" s="26">
        <f>_xlfn.IFNA(VLOOKUP(A478,'TIF expiration'!$A$1:$B$3,2,FALSE),0)</f>
        <v>0</v>
      </c>
      <c r="H478" s="27">
        <v>0.93</v>
      </c>
    </row>
    <row r="479" spans="1:8" x14ac:dyDescent="0.25">
      <c r="A479" t="s">
        <v>1170</v>
      </c>
      <c r="B479" t="s">
        <v>1169</v>
      </c>
      <c r="C479" s="26">
        <v>293517986</v>
      </c>
      <c r="D479" s="26">
        <v>293517986</v>
      </c>
      <c r="E479" s="26">
        <v>0</v>
      </c>
      <c r="F479" s="26">
        <f>_xlfn.IFNA(VLOOKUP(A479,'313 expiration'!A$1:D$9,4,FALSE),0)</f>
        <v>0</v>
      </c>
      <c r="G479" s="26">
        <f>_xlfn.IFNA(VLOOKUP(A479,'TIF expiration'!$A$1:$B$3,2,FALSE),0)</f>
        <v>0</v>
      </c>
      <c r="H479" s="27">
        <v>0.93</v>
      </c>
    </row>
    <row r="480" spans="1:8" x14ac:dyDescent="0.25">
      <c r="A480" t="s">
        <v>1168</v>
      </c>
      <c r="B480" t="s">
        <v>1167</v>
      </c>
      <c r="C480" s="26">
        <v>1465934525</v>
      </c>
      <c r="D480" s="26">
        <v>1465934525</v>
      </c>
      <c r="E480" s="26">
        <v>0</v>
      </c>
      <c r="F480" s="26">
        <f>_xlfn.IFNA(VLOOKUP(A480,'313 expiration'!A$1:D$9,4,FALSE),0)</f>
        <v>0</v>
      </c>
      <c r="G480" s="26">
        <f>_xlfn.IFNA(VLOOKUP(A480,'TIF expiration'!$A$1:$B$3,2,FALSE),0)</f>
        <v>0</v>
      </c>
      <c r="H480" s="27">
        <v>0.93</v>
      </c>
    </row>
    <row r="481" spans="1:8" x14ac:dyDescent="0.25">
      <c r="A481" t="s">
        <v>1166</v>
      </c>
      <c r="B481" t="s">
        <v>1165</v>
      </c>
      <c r="C481" s="26">
        <v>88101675</v>
      </c>
      <c r="D481" s="26">
        <v>88101675</v>
      </c>
      <c r="E481" s="26">
        <v>0</v>
      </c>
      <c r="F481" s="26">
        <f>_xlfn.IFNA(VLOOKUP(A481,'313 expiration'!A$1:D$9,4,FALSE),0)</f>
        <v>0</v>
      </c>
      <c r="G481" s="26">
        <f>_xlfn.IFNA(VLOOKUP(A481,'TIF expiration'!$A$1:$B$3,2,FALSE),0)</f>
        <v>0</v>
      </c>
      <c r="H481" s="27">
        <v>0.93</v>
      </c>
    </row>
    <row r="482" spans="1:8" x14ac:dyDescent="0.25">
      <c r="A482" t="s">
        <v>1164</v>
      </c>
      <c r="B482" t="s">
        <v>1163</v>
      </c>
      <c r="C482" s="26">
        <v>99504701</v>
      </c>
      <c r="D482" s="26">
        <v>99504701</v>
      </c>
      <c r="E482" s="26">
        <v>0</v>
      </c>
      <c r="F482" s="26">
        <f>_xlfn.IFNA(VLOOKUP(A482,'313 expiration'!A$1:D$9,4,FALSE),0)</f>
        <v>0</v>
      </c>
      <c r="G482" s="26">
        <f>_xlfn.IFNA(VLOOKUP(A482,'TIF expiration'!$A$1:$B$3,2,FALSE),0)</f>
        <v>0</v>
      </c>
      <c r="H482" s="27">
        <v>0.93</v>
      </c>
    </row>
    <row r="483" spans="1:8" x14ac:dyDescent="0.25">
      <c r="A483" t="s">
        <v>1162</v>
      </c>
      <c r="B483" t="s">
        <v>1161</v>
      </c>
      <c r="C483" s="26">
        <v>68118572</v>
      </c>
      <c r="D483" s="26">
        <v>68118572</v>
      </c>
      <c r="E483" s="26">
        <v>0</v>
      </c>
      <c r="F483" s="26">
        <f>_xlfn.IFNA(VLOOKUP(A483,'313 expiration'!A$1:D$9,4,FALSE),0)</f>
        <v>0</v>
      </c>
      <c r="G483" s="26">
        <f>_xlfn.IFNA(VLOOKUP(A483,'TIF expiration'!$A$1:$B$3,2,FALSE),0)</f>
        <v>0</v>
      </c>
      <c r="H483" s="27">
        <v>0.93</v>
      </c>
    </row>
    <row r="484" spans="1:8" x14ac:dyDescent="0.25">
      <c r="A484" t="s">
        <v>1160</v>
      </c>
      <c r="B484" t="s">
        <v>1159</v>
      </c>
      <c r="C484" s="26">
        <v>169478594</v>
      </c>
      <c r="D484" s="26">
        <v>169478594</v>
      </c>
      <c r="E484" s="26">
        <v>0</v>
      </c>
      <c r="F484" s="26">
        <f>_xlfn.IFNA(VLOOKUP(A484,'313 expiration'!A$1:D$9,4,FALSE),0)</f>
        <v>0</v>
      </c>
      <c r="G484" s="26">
        <f>_xlfn.IFNA(VLOOKUP(A484,'TIF expiration'!$A$1:$B$3,2,FALSE),0)</f>
        <v>0</v>
      </c>
      <c r="H484" s="27">
        <v>0.93</v>
      </c>
    </row>
    <row r="485" spans="1:8" x14ac:dyDescent="0.25">
      <c r="A485" t="s">
        <v>1158</v>
      </c>
      <c r="B485" t="s">
        <v>1157</v>
      </c>
      <c r="C485" s="26">
        <v>96933629</v>
      </c>
      <c r="D485" s="26">
        <v>96933629</v>
      </c>
      <c r="E485" s="26">
        <v>0</v>
      </c>
      <c r="F485" s="26">
        <f>_xlfn.IFNA(VLOOKUP(A485,'313 expiration'!A$1:D$9,4,FALSE),0)</f>
        <v>0</v>
      </c>
      <c r="G485" s="26">
        <f>_xlfn.IFNA(VLOOKUP(A485,'TIF expiration'!$A$1:$B$3,2,FALSE),0)</f>
        <v>0</v>
      </c>
      <c r="H485" s="27">
        <v>0.93</v>
      </c>
    </row>
    <row r="486" spans="1:8" x14ac:dyDescent="0.25">
      <c r="A486" t="s">
        <v>1156</v>
      </c>
      <c r="B486" t="s">
        <v>1155</v>
      </c>
      <c r="C486" s="26">
        <v>114409729</v>
      </c>
      <c r="D486" s="26">
        <v>114409729</v>
      </c>
      <c r="E486" s="26">
        <v>0</v>
      </c>
      <c r="F486" s="26">
        <f>_xlfn.IFNA(VLOOKUP(A486,'313 expiration'!A$1:D$9,4,FALSE),0)</f>
        <v>0</v>
      </c>
      <c r="G486" s="26">
        <f>_xlfn.IFNA(VLOOKUP(A486,'TIF expiration'!$A$1:$B$3,2,FALSE),0)</f>
        <v>0</v>
      </c>
      <c r="H486" s="27">
        <v>0.93</v>
      </c>
    </row>
    <row r="487" spans="1:8" x14ac:dyDescent="0.25">
      <c r="A487" t="s">
        <v>1154</v>
      </c>
      <c r="B487" t="s">
        <v>1153</v>
      </c>
      <c r="C487" s="26">
        <v>476326343</v>
      </c>
      <c r="D487" s="26">
        <v>476326343</v>
      </c>
      <c r="E487" s="26">
        <v>0</v>
      </c>
      <c r="F487" s="26">
        <f>_xlfn.IFNA(VLOOKUP(A487,'313 expiration'!A$1:D$9,4,FALSE),0)</f>
        <v>0</v>
      </c>
      <c r="G487" s="26">
        <f>_xlfn.IFNA(VLOOKUP(A487,'TIF expiration'!$A$1:$B$3,2,FALSE),0)</f>
        <v>0</v>
      </c>
      <c r="H487" s="27">
        <v>0.93</v>
      </c>
    </row>
    <row r="488" spans="1:8" x14ac:dyDescent="0.25">
      <c r="A488" t="s">
        <v>1152</v>
      </c>
      <c r="B488" t="s">
        <v>1151</v>
      </c>
      <c r="C488" s="26">
        <v>346571127</v>
      </c>
      <c r="D488" s="26">
        <v>346571127</v>
      </c>
      <c r="E488" s="26">
        <v>0</v>
      </c>
      <c r="F488" s="26">
        <f>_xlfn.IFNA(VLOOKUP(A488,'313 expiration'!A$1:D$9,4,FALSE),0)</f>
        <v>0</v>
      </c>
      <c r="G488" s="26">
        <f>_xlfn.IFNA(VLOOKUP(A488,'TIF expiration'!$A$1:$B$3,2,FALSE),0)</f>
        <v>0</v>
      </c>
      <c r="H488" s="27">
        <v>0.93</v>
      </c>
    </row>
    <row r="489" spans="1:8" x14ac:dyDescent="0.25">
      <c r="A489" t="s">
        <v>1150</v>
      </c>
      <c r="B489" t="s">
        <v>1149</v>
      </c>
      <c r="C489" s="26">
        <v>293108798</v>
      </c>
      <c r="D489" s="26">
        <v>293108798</v>
      </c>
      <c r="E489" s="26">
        <v>0</v>
      </c>
      <c r="F489" s="26">
        <f>_xlfn.IFNA(VLOOKUP(A489,'313 expiration'!A$1:D$9,4,FALSE),0)</f>
        <v>0</v>
      </c>
      <c r="G489" s="26">
        <f>_xlfn.IFNA(VLOOKUP(A489,'TIF expiration'!$A$1:$B$3,2,FALSE),0)</f>
        <v>0</v>
      </c>
      <c r="H489" s="27">
        <v>0.93</v>
      </c>
    </row>
    <row r="490" spans="1:8" x14ac:dyDescent="0.25">
      <c r="A490" t="s">
        <v>1148</v>
      </c>
      <c r="B490" t="s">
        <v>1147</v>
      </c>
      <c r="C490" s="26">
        <v>175323451</v>
      </c>
      <c r="D490" s="26">
        <v>175323451</v>
      </c>
      <c r="E490" s="26">
        <v>0</v>
      </c>
      <c r="F490" s="26">
        <f>_xlfn.IFNA(VLOOKUP(A490,'313 expiration'!A$1:D$9,4,FALSE),0)</f>
        <v>0</v>
      </c>
      <c r="G490" s="26">
        <f>_xlfn.IFNA(VLOOKUP(A490,'TIF expiration'!$A$1:$B$3,2,FALSE),0)</f>
        <v>0</v>
      </c>
      <c r="H490" s="27">
        <v>0.93</v>
      </c>
    </row>
    <row r="491" spans="1:8" x14ac:dyDescent="0.25">
      <c r="A491" t="s">
        <v>1146</v>
      </c>
      <c r="B491" t="s">
        <v>1145</v>
      </c>
      <c r="C491" s="26">
        <v>122553496</v>
      </c>
      <c r="D491" s="26">
        <v>122553496</v>
      </c>
      <c r="E491" s="26">
        <v>0</v>
      </c>
      <c r="F491" s="26">
        <f>_xlfn.IFNA(VLOOKUP(A491,'313 expiration'!A$1:D$9,4,FALSE),0)</f>
        <v>0</v>
      </c>
      <c r="G491" s="26">
        <f>_xlfn.IFNA(VLOOKUP(A491,'TIF expiration'!$A$1:$B$3,2,FALSE),0)</f>
        <v>0</v>
      </c>
      <c r="H491" s="27">
        <v>0.93</v>
      </c>
    </row>
    <row r="492" spans="1:8" x14ac:dyDescent="0.25">
      <c r="A492" t="s">
        <v>1144</v>
      </c>
      <c r="B492" t="s">
        <v>1143</v>
      </c>
      <c r="C492" s="26">
        <v>3123409893</v>
      </c>
      <c r="D492" s="26">
        <v>3078158577</v>
      </c>
      <c r="E492" s="26">
        <v>90502632</v>
      </c>
      <c r="F492" s="26">
        <f>_xlfn.IFNA(VLOOKUP(A492,'313 expiration'!A$1:D$9,4,FALSE),0)</f>
        <v>0</v>
      </c>
      <c r="G492" s="26">
        <f>_xlfn.IFNA(VLOOKUP(A492,'TIF expiration'!$A$1:$B$3,2,FALSE),0)</f>
        <v>0</v>
      </c>
      <c r="H492" s="27">
        <v>0.93</v>
      </c>
    </row>
    <row r="493" spans="1:8" x14ac:dyDescent="0.25">
      <c r="A493" t="s">
        <v>1142</v>
      </c>
      <c r="B493" t="s">
        <v>1141</v>
      </c>
      <c r="C493" s="26">
        <v>559436446</v>
      </c>
      <c r="D493" s="26">
        <v>547964377</v>
      </c>
      <c r="E493" s="26">
        <v>22944138</v>
      </c>
      <c r="F493" s="26">
        <f>_xlfn.IFNA(VLOOKUP(A493,'313 expiration'!A$1:D$9,4,FALSE),0)</f>
        <v>0</v>
      </c>
      <c r="G493" s="26">
        <f>_xlfn.IFNA(VLOOKUP(A493,'TIF expiration'!$A$1:$B$3,2,FALSE),0)</f>
        <v>0</v>
      </c>
      <c r="H493" s="27">
        <v>0.93</v>
      </c>
    </row>
    <row r="494" spans="1:8" x14ac:dyDescent="0.25">
      <c r="A494" t="s">
        <v>1140</v>
      </c>
      <c r="B494" t="s">
        <v>1139</v>
      </c>
      <c r="C494" s="26">
        <v>698435741</v>
      </c>
      <c r="D494" s="26">
        <v>690023118</v>
      </c>
      <c r="E494" s="26">
        <v>16825246</v>
      </c>
      <c r="F494" s="26">
        <f>_xlfn.IFNA(VLOOKUP(A494,'313 expiration'!A$1:D$9,4,FALSE),0)</f>
        <v>0</v>
      </c>
      <c r="G494" s="26">
        <f>_xlfn.IFNA(VLOOKUP(A494,'TIF expiration'!$A$1:$B$3,2,FALSE),0)</f>
        <v>0</v>
      </c>
      <c r="H494" s="27">
        <v>0.93</v>
      </c>
    </row>
    <row r="495" spans="1:8" x14ac:dyDescent="0.25">
      <c r="A495" t="s">
        <v>1138</v>
      </c>
      <c r="B495" t="s">
        <v>1137</v>
      </c>
      <c r="C495" s="26">
        <v>286194647</v>
      </c>
      <c r="D495" s="26">
        <v>286194647</v>
      </c>
      <c r="E495" s="26">
        <v>0</v>
      </c>
      <c r="F495" s="26">
        <f>_xlfn.IFNA(VLOOKUP(A495,'313 expiration'!A$1:D$9,4,FALSE),0)</f>
        <v>0</v>
      </c>
      <c r="G495" s="26">
        <f>_xlfn.IFNA(VLOOKUP(A495,'TIF expiration'!$A$1:$B$3,2,FALSE),0)</f>
        <v>0</v>
      </c>
      <c r="H495" s="27">
        <v>0.93</v>
      </c>
    </row>
    <row r="496" spans="1:8" x14ac:dyDescent="0.25">
      <c r="A496" t="s">
        <v>1136</v>
      </c>
      <c r="B496" t="s">
        <v>1135</v>
      </c>
      <c r="C496" s="26">
        <v>165493453</v>
      </c>
      <c r="D496" s="26">
        <v>165493453</v>
      </c>
      <c r="E496" s="26">
        <v>0</v>
      </c>
      <c r="F496" s="26">
        <f>_xlfn.IFNA(VLOOKUP(A496,'313 expiration'!A$1:D$9,4,FALSE),0)</f>
        <v>0</v>
      </c>
      <c r="G496" s="26">
        <f>_xlfn.IFNA(VLOOKUP(A496,'TIF expiration'!$A$1:$B$3,2,FALSE),0)</f>
        <v>0</v>
      </c>
      <c r="H496" s="27">
        <v>0.93</v>
      </c>
    </row>
    <row r="497" spans="1:8" x14ac:dyDescent="0.25">
      <c r="A497" t="s">
        <v>1134</v>
      </c>
      <c r="B497" t="s">
        <v>1133</v>
      </c>
      <c r="C497" s="26">
        <v>80196541</v>
      </c>
      <c r="D497" s="26">
        <v>79914871</v>
      </c>
      <c r="E497" s="26">
        <v>563340</v>
      </c>
      <c r="F497" s="26">
        <f>_xlfn.IFNA(VLOOKUP(A497,'313 expiration'!A$1:D$9,4,FALSE),0)</f>
        <v>0</v>
      </c>
      <c r="G497" s="26">
        <f>_xlfn.IFNA(VLOOKUP(A497,'TIF expiration'!$A$1:$B$3,2,FALSE),0)</f>
        <v>0</v>
      </c>
      <c r="H497" s="27">
        <v>0.93</v>
      </c>
    </row>
    <row r="498" spans="1:8" x14ac:dyDescent="0.25">
      <c r="A498" t="s">
        <v>1132</v>
      </c>
      <c r="B498" t="s">
        <v>1131</v>
      </c>
      <c r="C498" s="26">
        <v>603409306</v>
      </c>
      <c r="D498" s="26">
        <v>603409306</v>
      </c>
      <c r="E498" s="26">
        <v>0</v>
      </c>
      <c r="F498" s="26">
        <f>_xlfn.IFNA(VLOOKUP(A498,'313 expiration'!A$1:D$9,4,FALSE),0)</f>
        <v>0</v>
      </c>
      <c r="G498" s="26">
        <f>_xlfn.IFNA(VLOOKUP(A498,'TIF expiration'!$A$1:$B$3,2,FALSE),0)</f>
        <v>0</v>
      </c>
      <c r="H498" s="27">
        <v>0.93</v>
      </c>
    </row>
    <row r="499" spans="1:8" x14ac:dyDescent="0.25">
      <c r="A499" t="s">
        <v>1130</v>
      </c>
      <c r="B499" t="s">
        <v>1129</v>
      </c>
      <c r="C499" s="26">
        <v>126946432</v>
      </c>
      <c r="D499" s="26">
        <v>126946432</v>
      </c>
      <c r="E499" s="26">
        <v>0</v>
      </c>
      <c r="F499" s="26">
        <f>_xlfn.IFNA(VLOOKUP(A499,'313 expiration'!A$1:D$9,4,FALSE),0)</f>
        <v>0</v>
      </c>
      <c r="G499" s="26">
        <f>_xlfn.IFNA(VLOOKUP(A499,'TIF expiration'!$A$1:$B$3,2,FALSE),0)</f>
        <v>0</v>
      </c>
      <c r="H499" s="27">
        <v>0.93</v>
      </c>
    </row>
    <row r="500" spans="1:8" x14ac:dyDescent="0.25">
      <c r="A500" t="s">
        <v>1128</v>
      </c>
      <c r="B500" t="s">
        <v>1127</v>
      </c>
      <c r="C500" s="26">
        <v>502279961</v>
      </c>
      <c r="D500" s="26">
        <v>502279961</v>
      </c>
      <c r="E500" s="26">
        <v>0</v>
      </c>
      <c r="F500" s="26">
        <f>_xlfn.IFNA(VLOOKUP(A500,'313 expiration'!A$1:D$9,4,FALSE),0)</f>
        <v>0</v>
      </c>
      <c r="G500" s="26">
        <f>_xlfn.IFNA(VLOOKUP(A500,'TIF expiration'!$A$1:$B$3,2,FALSE),0)</f>
        <v>0</v>
      </c>
      <c r="H500" s="27">
        <v>0.93</v>
      </c>
    </row>
    <row r="501" spans="1:8" x14ac:dyDescent="0.25">
      <c r="A501" t="s">
        <v>1126</v>
      </c>
      <c r="B501" t="s">
        <v>1125</v>
      </c>
      <c r="C501" s="26">
        <v>2435960458</v>
      </c>
      <c r="D501" s="26">
        <v>2435960458</v>
      </c>
      <c r="E501" s="26">
        <v>0</v>
      </c>
      <c r="F501" s="26">
        <f>_xlfn.IFNA(VLOOKUP(A501,'313 expiration'!A$1:D$9,4,FALSE),0)</f>
        <v>0</v>
      </c>
      <c r="G501" s="26">
        <f>_xlfn.IFNA(VLOOKUP(A501,'TIF expiration'!$A$1:$B$3,2,FALSE),0)</f>
        <v>0</v>
      </c>
      <c r="H501" s="27">
        <v>0.93</v>
      </c>
    </row>
    <row r="502" spans="1:8" x14ac:dyDescent="0.25">
      <c r="A502" t="s">
        <v>1124</v>
      </c>
      <c r="B502" t="s">
        <v>1123</v>
      </c>
      <c r="C502" s="26">
        <v>293735244</v>
      </c>
      <c r="D502" s="26">
        <v>293735244</v>
      </c>
      <c r="E502" s="26">
        <v>0</v>
      </c>
      <c r="F502" s="26">
        <f>_xlfn.IFNA(VLOOKUP(A502,'313 expiration'!A$1:D$9,4,FALSE),0)</f>
        <v>0</v>
      </c>
      <c r="G502" s="26">
        <f>_xlfn.IFNA(VLOOKUP(A502,'TIF expiration'!$A$1:$B$3,2,FALSE),0)</f>
        <v>0</v>
      </c>
      <c r="H502" s="27">
        <v>0.93</v>
      </c>
    </row>
    <row r="503" spans="1:8" x14ac:dyDescent="0.25">
      <c r="A503" t="s">
        <v>1122</v>
      </c>
      <c r="B503" t="s">
        <v>1121</v>
      </c>
      <c r="C503" s="26">
        <v>958650123</v>
      </c>
      <c r="D503" s="26">
        <v>958650123</v>
      </c>
      <c r="E503" s="26">
        <v>0</v>
      </c>
      <c r="F503" s="26">
        <f>_xlfn.IFNA(VLOOKUP(A503,'313 expiration'!A$1:D$9,4,FALSE),0)</f>
        <v>0</v>
      </c>
      <c r="G503" s="26">
        <f>_xlfn.IFNA(VLOOKUP(A503,'TIF expiration'!$A$1:$B$3,2,FALSE),0)</f>
        <v>0</v>
      </c>
      <c r="H503" s="27">
        <v>0.93</v>
      </c>
    </row>
    <row r="504" spans="1:8" x14ac:dyDescent="0.25">
      <c r="A504" t="s">
        <v>1120</v>
      </c>
      <c r="B504" t="s">
        <v>1119</v>
      </c>
      <c r="C504" s="26">
        <v>141502171</v>
      </c>
      <c r="D504" s="26">
        <v>141502171</v>
      </c>
      <c r="E504" s="26">
        <v>0</v>
      </c>
      <c r="F504" s="26">
        <f>_xlfn.IFNA(VLOOKUP(A504,'313 expiration'!A$1:D$9,4,FALSE),0)</f>
        <v>0</v>
      </c>
      <c r="G504" s="26">
        <f>_xlfn.IFNA(VLOOKUP(A504,'TIF expiration'!$A$1:$B$3,2,FALSE),0)</f>
        <v>0</v>
      </c>
      <c r="H504" s="27">
        <v>0.93</v>
      </c>
    </row>
    <row r="505" spans="1:8" x14ac:dyDescent="0.25">
      <c r="A505" t="s">
        <v>1118</v>
      </c>
      <c r="B505" t="s">
        <v>1117</v>
      </c>
      <c r="C505" s="26">
        <v>114305869</v>
      </c>
      <c r="D505" s="26">
        <v>114305869</v>
      </c>
      <c r="E505" s="26">
        <v>0</v>
      </c>
      <c r="F505" s="26">
        <f>_xlfn.IFNA(VLOOKUP(A505,'313 expiration'!A$1:D$9,4,FALSE),0)</f>
        <v>0</v>
      </c>
      <c r="G505" s="26">
        <f>_xlfn.IFNA(VLOOKUP(A505,'TIF expiration'!$A$1:$B$3,2,FALSE),0)</f>
        <v>0</v>
      </c>
      <c r="H505" s="27">
        <v>0.93</v>
      </c>
    </row>
    <row r="506" spans="1:8" x14ac:dyDescent="0.25">
      <c r="A506" t="s">
        <v>1116</v>
      </c>
      <c r="B506" t="s">
        <v>1115</v>
      </c>
      <c r="C506" s="26">
        <v>230659788</v>
      </c>
      <c r="D506" s="26">
        <v>230659788</v>
      </c>
      <c r="E506" s="26">
        <v>0</v>
      </c>
      <c r="F506" s="26">
        <f>_xlfn.IFNA(VLOOKUP(A506,'313 expiration'!A$1:D$9,4,FALSE),0)</f>
        <v>0</v>
      </c>
      <c r="G506" s="26">
        <f>_xlfn.IFNA(VLOOKUP(A506,'TIF expiration'!$A$1:$B$3,2,FALSE),0)</f>
        <v>0</v>
      </c>
      <c r="H506" s="27">
        <v>0.93</v>
      </c>
    </row>
    <row r="507" spans="1:8" x14ac:dyDescent="0.25">
      <c r="A507" t="s">
        <v>1114</v>
      </c>
      <c r="B507" t="s">
        <v>1113</v>
      </c>
      <c r="C507" s="26">
        <v>19594167</v>
      </c>
      <c r="D507" s="26">
        <v>19594167</v>
      </c>
      <c r="E507" s="26">
        <v>0</v>
      </c>
      <c r="F507" s="26">
        <f>_xlfn.IFNA(VLOOKUP(A507,'313 expiration'!A$1:D$9,4,FALSE),0)</f>
        <v>0</v>
      </c>
      <c r="G507" s="26">
        <f>_xlfn.IFNA(VLOOKUP(A507,'TIF expiration'!$A$1:$B$3,2,FALSE),0)</f>
        <v>0</v>
      </c>
      <c r="H507" s="27">
        <v>0.93</v>
      </c>
    </row>
    <row r="508" spans="1:8" x14ac:dyDescent="0.25">
      <c r="A508" t="s">
        <v>1112</v>
      </c>
      <c r="B508" t="s">
        <v>1111</v>
      </c>
      <c r="C508" s="26">
        <v>645722868</v>
      </c>
      <c r="D508" s="26">
        <v>632090548</v>
      </c>
      <c r="E508" s="26">
        <v>27264640</v>
      </c>
      <c r="F508" s="26">
        <f>_xlfn.IFNA(VLOOKUP(A508,'313 expiration'!A$1:D$9,4,FALSE),0)</f>
        <v>0</v>
      </c>
      <c r="G508" s="26">
        <f>_xlfn.IFNA(VLOOKUP(A508,'TIF expiration'!$A$1:$B$3,2,FALSE),0)</f>
        <v>0</v>
      </c>
      <c r="H508" s="27">
        <v>0.93</v>
      </c>
    </row>
    <row r="509" spans="1:8" x14ac:dyDescent="0.25">
      <c r="A509" t="s">
        <v>1110</v>
      </c>
      <c r="B509" t="s">
        <v>1109</v>
      </c>
      <c r="C509" s="26">
        <v>134908964</v>
      </c>
      <c r="D509" s="26">
        <v>134527379</v>
      </c>
      <c r="E509" s="26">
        <v>763170</v>
      </c>
      <c r="F509" s="26">
        <f>_xlfn.IFNA(VLOOKUP(A509,'313 expiration'!A$1:D$9,4,FALSE),0)</f>
        <v>0</v>
      </c>
      <c r="G509" s="26">
        <f>_xlfn.IFNA(VLOOKUP(A509,'TIF expiration'!$A$1:$B$3,2,FALSE),0)</f>
        <v>0</v>
      </c>
      <c r="H509" s="27">
        <v>0.93</v>
      </c>
    </row>
    <row r="510" spans="1:8" x14ac:dyDescent="0.25">
      <c r="A510" t="s">
        <v>1108</v>
      </c>
      <c r="B510" t="s">
        <v>1107</v>
      </c>
      <c r="C510" s="26">
        <v>1183921447</v>
      </c>
      <c r="D510" s="26">
        <v>1179508757</v>
      </c>
      <c r="E510" s="26">
        <v>8825380</v>
      </c>
      <c r="F510" s="26">
        <f>_xlfn.IFNA(VLOOKUP(A510,'313 expiration'!A$1:D$9,4,FALSE),0)</f>
        <v>0</v>
      </c>
      <c r="G510" s="26">
        <f>_xlfn.IFNA(VLOOKUP(A510,'TIF expiration'!$A$1:$B$3,2,FALSE),0)</f>
        <v>0</v>
      </c>
      <c r="H510" s="27">
        <v>0.93</v>
      </c>
    </row>
    <row r="511" spans="1:8" x14ac:dyDescent="0.25">
      <c r="A511" t="s">
        <v>1106</v>
      </c>
      <c r="B511" t="s">
        <v>1105</v>
      </c>
      <c r="C511" s="26">
        <v>42662647</v>
      </c>
      <c r="D511" s="26">
        <v>42537497</v>
      </c>
      <c r="E511" s="26">
        <v>250300</v>
      </c>
      <c r="F511" s="26">
        <f>_xlfn.IFNA(VLOOKUP(A511,'313 expiration'!A$1:D$9,4,FALSE),0)</f>
        <v>0</v>
      </c>
      <c r="G511" s="26">
        <f>_xlfn.IFNA(VLOOKUP(A511,'TIF expiration'!$A$1:$B$3,2,FALSE),0)</f>
        <v>0</v>
      </c>
      <c r="H511" s="27">
        <v>0.93</v>
      </c>
    </row>
    <row r="512" spans="1:8" x14ac:dyDescent="0.25">
      <c r="A512" t="s">
        <v>1104</v>
      </c>
      <c r="B512" t="s">
        <v>1103</v>
      </c>
      <c r="C512" s="26">
        <v>1511633356</v>
      </c>
      <c r="D512" s="26">
        <v>1511633356</v>
      </c>
      <c r="E512" s="26">
        <v>0</v>
      </c>
      <c r="F512" s="26">
        <f>_xlfn.IFNA(VLOOKUP(A512,'313 expiration'!A$1:D$9,4,FALSE),0)</f>
        <v>0</v>
      </c>
      <c r="G512" s="26">
        <f>_xlfn.IFNA(VLOOKUP(A512,'TIF expiration'!$A$1:$B$3,2,FALSE),0)</f>
        <v>0</v>
      </c>
      <c r="H512" s="27">
        <v>0.93</v>
      </c>
    </row>
    <row r="513" spans="1:8" x14ac:dyDescent="0.25">
      <c r="A513" t="s">
        <v>1102</v>
      </c>
      <c r="B513" t="s">
        <v>1101</v>
      </c>
      <c r="C513" s="26">
        <v>179311464</v>
      </c>
      <c r="D513" s="26">
        <v>179311464</v>
      </c>
      <c r="E513" s="26">
        <v>0</v>
      </c>
      <c r="F513" s="26">
        <f>_xlfn.IFNA(VLOOKUP(A513,'313 expiration'!A$1:D$9,4,FALSE),0)</f>
        <v>0</v>
      </c>
      <c r="G513" s="26">
        <f>_xlfn.IFNA(VLOOKUP(A513,'TIF expiration'!$A$1:$B$3,2,FALSE),0)</f>
        <v>0</v>
      </c>
      <c r="H513" s="27">
        <v>0.93</v>
      </c>
    </row>
    <row r="514" spans="1:8" x14ac:dyDescent="0.25">
      <c r="A514" t="s">
        <v>1100</v>
      </c>
      <c r="B514" t="s">
        <v>1099</v>
      </c>
      <c r="C514" s="26">
        <v>809220449</v>
      </c>
      <c r="D514" s="26">
        <v>809220449</v>
      </c>
      <c r="E514" s="26">
        <v>0</v>
      </c>
      <c r="F514" s="26">
        <f>_xlfn.IFNA(VLOOKUP(A514,'313 expiration'!A$1:D$9,4,FALSE),0)</f>
        <v>0</v>
      </c>
      <c r="G514" s="26">
        <f>_xlfn.IFNA(VLOOKUP(A514,'TIF expiration'!$A$1:$B$3,2,FALSE),0)</f>
        <v>0</v>
      </c>
      <c r="H514" s="27">
        <v>0.93</v>
      </c>
    </row>
    <row r="515" spans="1:8" x14ac:dyDescent="0.25">
      <c r="A515" t="s">
        <v>1098</v>
      </c>
      <c r="B515" t="s">
        <v>1097</v>
      </c>
      <c r="C515" s="26">
        <v>289565960</v>
      </c>
      <c r="D515" s="26">
        <v>289565960</v>
      </c>
      <c r="E515" s="26">
        <v>0</v>
      </c>
      <c r="F515" s="26">
        <f>_xlfn.IFNA(VLOOKUP(A515,'313 expiration'!A$1:D$9,4,FALSE),0)</f>
        <v>0</v>
      </c>
      <c r="G515" s="26">
        <f>_xlfn.IFNA(VLOOKUP(A515,'TIF expiration'!$A$1:$B$3,2,FALSE),0)</f>
        <v>0</v>
      </c>
      <c r="H515" s="27">
        <v>0.93</v>
      </c>
    </row>
    <row r="516" spans="1:8" x14ac:dyDescent="0.25">
      <c r="A516" t="s">
        <v>1096</v>
      </c>
      <c r="B516" t="s">
        <v>1095</v>
      </c>
      <c r="C516" s="26">
        <v>557411386</v>
      </c>
      <c r="D516" s="26">
        <v>557411386</v>
      </c>
      <c r="E516" s="26">
        <v>0</v>
      </c>
      <c r="F516" s="26">
        <f>_xlfn.IFNA(VLOOKUP(A516,'313 expiration'!A$1:D$9,4,FALSE),0)</f>
        <v>0</v>
      </c>
      <c r="G516" s="26">
        <f>_xlfn.IFNA(VLOOKUP(A516,'TIF expiration'!$A$1:$B$3,2,FALSE),0)</f>
        <v>0</v>
      </c>
      <c r="H516" s="27">
        <v>0.93</v>
      </c>
    </row>
    <row r="517" spans="1:8" x14ac:dyDescent="0.25">
      <c r="A517" t="s">
        <v>1094</v>
      </c>
      <c r="B517" t="s">
        <v>1093</v>
      </c>
      <c r="C517" s="26">
        <v>247780058</v>
      </c>
      <c r="D517" s="26">
        <v>247780058</v>
      </c>
      <c r="E517" s="26">
        <v>0</v>
      </c>
      <c r="F517" s="26">
        <f>_xlfn.IFNA(VLOOKUP(A517,'313 expiration'!A$1:D$9,4,FALSE),0)</f>
        <v>0</v>
      </c>
      <c r="G517" s="26">
        <f>_xlfn.IFNA(VLOOKUP(A517,'TIF expiration'!$A$1:$B$3,2,FALSE),0)</f>
        <v>0</v>
      </c>
      <c r="H517" s="27">
        <v>0.93</v>
      </c>
    </row>
    <row r="518" spans="1:8" x14ac:dyDescent="0.25">
      <c r="A518" t="s">
        <v>1092</v>
      </c>
      <c r="B518" t="s">
        <v>1091</v>
      </c>
      <c r="C518" s="26">
        <v>1080825747</v>
      </c>
      <c r="D518" s="26">
        <v>1062803272</v>
      </c>
      <c r="E518" s="26">
        <v>36044950</v>
      </c>
      <c r="F518" s="26">
        <f>_xlfn.IFNA(VLOOKUP(A518,'313 expiration'!A$1:D$9,4,FALSE),0)</f>
        <v>0</v>
      </c>
      <c r="G518" s="26">
        <f>_xlfn.IFNA(VLOOKUP(A518,'TIF expiration'!$A$1:$B$3,2,FALSE),0)</f>
        <v>0</v>
      </c>
      <c r="H518" s="27">
        <v>0.93</v>
      </c>
    </row>
    <row r="519" spans="1:8" x14ac:dyDescent="0.25">
      <c r="A519" t="s">
        <v>1090</v>
      </c>
      <c r="B519" t="s">
        <v>1089</v>
      </c>
      <c r="C519" s="26">
        <v>308089669</v>
      </c>
      <c r="D519" s="26">
        <v>297789260</v>
      </c>
      <c r="E519" s="26">
        <v>20600818</v>
      </c>
      <c r="F519" s="26">
        <f>_xlfn.IFNA(VLOOKUP(A519,'313 expiration'!A$1:D$9,4,FALSE),0)</f>
        <v>0</v>
      </c>
      <c r="G519" s="26">
        <f>_xlfn.IFNA(VLOOKUP(A519,'TIF expiration'!$A$1:$B$3,2,FALSE),0)</f>
        <v>0</v>
      </c>
      <c r="H519" s="27">
        <v>0.93</v>
      </c>
    </row>
    <row r="520" spans="1:8" x14ac:dyDescent="0.25">
      <c r="A520" t="s">
        <v>1088</v>
      </c>
      <c r="B520" t="s">
        <v>1087</v>
      </c>
      <c r="C520" s="26">
        <v>363811635</v>
      </c>
      <c r="D520" s="26">
        <v>363811635</v>
      </c>
      <c r="E520" s="26">
        <v>0</v>
      </c>
      <c r="F520" s="26">
        <f>_xlfn.IFNA(VLOOKUP(A520,'313 expiration'!A$1:D$9,4,FALSE),0)</f>
        <v>0</v>
      </c>
      <c r="G520" s="26">
        <f>_xlfn.IFNA(VLOOKUP(A520,'TIF expiration'!$A$1:$B$3,2,FALSE),0)</f>
        <v>0</v>
      </c>
      <c r="H520" s="27">
        <v>0.93</v>
      </c>
    </row>
    <row r="521" spans="1:8" x14ac:dyDescent="0.25">
      <c r="A521" t="s">
        <v>1086</v>
      </c>
      <c r="B521" t="s">
        <v>1085</v>
      </c>
      <c r="C521" s="26">
        <v>928554189</v>
      </c>
      <c r="D521" s="26">
        <v>928554189</v>
      </c>
      <c r="E521" s="26">
        <v>0</v>
      </c>
      <c r="F521" s="26">
        <f>_xlfn.IFNA(VLOOKUP(A521,'313 expiration'!A$1:D$9,4,FALSE),0)</f>
        <v>0</v>
      </c>
      <c r="G521" s="26">
        <f>_xlfn.IFNA(VLOOKUP(A521,'TIF expiration'!$A$1:$B$3,2,FALSE),0)</f>
        <v>0</v>
      </c>
      <c r="H521" s="27">
        <v>0.93</v>
      </c>
    </row>
    <row r="522" spans="1:8" x14ac:dyDescent="0.25">
      <c r="A522" t="s">
        <v>1084</v>
      </c>
      <c r="B522" t="s">
        <v>1083</v>
      </c>
      <c r="C522" s="26">
        <v>325290973</v>
      </c>
      <c r="D522" s="26">
        <v>325290973</v>
      </c>
      <c r="E522" s="26">
        <v>0</v>
      </c>
      <c r="F522" s="26">
        <f>_xlfn.IFNA(VLOOKUP(A522,'313 expiration'!A$1:D$9,4,FALSE),0)</f>
        <v>0</v>
      </c>
      <c r="G522" s="26">
        <f>_xlfn.IFNA(VLOOKUP(A522,'TIF expiration'!$A$1:$B$3,2,FALSE),0)</f>
        <v>0</v>
      </c>
      <c r="H522" s="27">
        <v>0.93</v>
      </c>
    </row>
    <row r="523" spans="1:8" x14ac:dyDescent="0.25">
      <c r="A523" t="s">
        <v>1082</v>
      </c>
      <c r="B523" t="s">
        <v>1081</v>
      </c>
      <c r="C523" s="26">
        <v>356122857</v>
      </c>
      <c r="D523" s="26">
        <v>352622083</v>
      </c>
      <c r="E523" s="26">
        <v>7001548</v>
      </c>
      <c r="F523" s="26">
        <f>_xlfn.IFNA(VLOOKUP(A523,'313 expiration'!A$1:D$9,4,FALSE),0)</f>
        <v>0</v>
      </c>
      <c r="G523" s="26">
        <f>_xlfn.IFNA(VLOOKUP(A523,'TIF expiration'!$A$1:$B$3,2,FALSE),0)</f>
        <v>0</v>
      </c>
      <c r="H523" s="27">
        <v>0.93</v>
      </c>
    </row>
    <row r="524" spans="1:8" x14ac:dyDescent="0.25">
      <c r="A524" t="s">
        <v>1080</v>
      </c>
      <c r="B524" t="s">
        <v>1079</v>
      </c>
      <c r="C524" s="26">
        <v>203847850</v>
      </c>
      <c r="D524" s="26">
        <v>203847850</v>
      </c>
      <c r="E524" s="26">
        <v>0</v>
      </c>
      <c r="F524" s="26">
        <f>_xlfn.IFNA(VLOOKUP(A524,'313 expiration'!A$1:D$9,4,FALSE),0)</f>
        <v>0</v>
      </c>
      <c r="G524" s="26">
        <f>_xlfn.IFNA(VLOOKUP(A524,'TIF expiration'!$A$1:$B$3,2,FALSE),0)</f>
        <v>0</v>
      </c>
      <c r="H524" s="27">
        <v>0.93</v>
      </c>
    </row>
    <row r="525" spans="1:8" x14ac:dyDescent="0.25">
      <c r="A525" t="s">
        <v>1078</v>
      </c>
      <c r="B525" t="s">
        <v>1077</v>
      </c>
      <c r="C525" s="26">
        <v>56535375</v>
      </c>
      <c r="D525" s="26">
        <v>56535375</v>
      </c>
      <c r="E525" s="26">
        <v>0</v>
      </c>
      <c r="F525" s="26">
        <f>_xlfn.IFNA(VLOOKUP(A525,'313 expiration'!A$1:D$9,4,FALSE),0)</f>
        <v>0</v>
      </c>
      <c r="G525" s="26">
        <f>_xlfn.IFNA(VLOOKUP(A525,'TIF expiration'!$A$1:$B$3,2,FALSE),0)</f>
        <v>0</v>
      </c>
      <c r="H525" s="27">
        <v>0.93</v>
      </c>
    </row>
    <row r="526" spans="1:8" x14ac:dyDescent="0.25">
      <c r="A526" t="s">
        <v>1076</v>
      </c>
      <c r="B526" t="s">
        <v>1075</v>
      </c>
      <c r="C526" s="26">
        <v>2633477901</v>
      </c>
      <c r="D526" s="26">
        <v>2633477901</v>
      </c>
      <c r="E526" s="26">
        <v>0</v>
      </c>
      <c r="F526" s="26">
        <f>_xlfn.IFNA(VLOOKUP(A526,'313 expiration'!A$1:D$9,4,FALSE),0)</f>
        <v>0</v>
      </c>
      <c r="G526" s="26">
        <f>_xlfn.IFNA(VLOOKUP(A526,'TIF expiration'!$A$1:$B$3,2,FALSE),0)</f>
        <v>0</v>
      </c>
      <c r="H526" s="27">
        <v>0.93</v>
      </c>
    </row>
    <row r="527" spans="1:8" x14ac:dyDescent="0.25">
      <c r="A527" t="s">
        <v>1074</v>
      </c>
      <c r="B527" t="s">
        <v>1073</v>
      </c>
      <c r="C527" s="26">
        <v>6601777621</v>
      </c>
      <c r="D527" s="26">
        <v>6601777621</v>
      </c>
      <c r="E527" s="26">
        <v>0</v>
      </c>
      <c r="F527" s="26">
        <f>_xlfn.IFNA(VLOOKUP(A527,'313 expiration'!A$1:D$9,4,FALSE),0)</f>
        <v>0</v>
      </c>
      <c r="G527" s="26">
        <f>_xlfn.IFNA(VLOOKUP(A527,'TIF expiration'!$A$1:$B$3,2,FALSE),0)</f>
        <v>0</v>
      </c>
      <c r="H527" s="27">
        <v>0.93</v>
      </c>
    </row>
    <row r="528" spans="1:8" x14ac:dyDescent="0.25">
      <c r="A528" t="s">
        <v>1072</v>
      </c>
      <c r="B528" t="s">
        <v>1071</v>
      </c>
      <c r="C528" s="26">
        <v>2746793111</v>
      </c>
      <c r="D528" s="26">
        <v>2644670068</v>
      </c>
      <c r="E528" s="26">
        <v>204246086</v>
      </c>
      <c r="F528" s="26">
        <f>_xlfn.IFNA(VLOOKUP(A528,'313 expiration'!A$1:D$9,4,FALSE),0)</f>
        <v>0</v>
      </c>
      <c r="G528" s="26">
        <f>_xlfn.IFNA(VLOOKUP(A528,'TIF expiration'!$A$1:$B$3,2,FALSE),0)</f>
        <v>0</v>
      </c>
      <c r="H528" s="27">
        <v>0.93</v>
      </c>
    </row>
    <row r="529" spans="1:8" x14ac:dyDescent="0.25">
      <c r="A529" t="s">
        <v>1070</v>
      </c>
      <c r="B529" t="s">
        <v>1069</v>
      </c>
      <c r="C529" s="26">
        <v>10885734421</v>
      </c>
      <c r="D529" s="26">
        <v>10885734421</v>
      </c>
      <c r="E529" s="26">
        <v>0</v>
      </c>
      <c r="F529" s="26">
        <f>_xlfn.IFNA(VLOOKUP(A529,'313 expiration'!A$1:D$9,4,FALSE),0)</f>
        <v>0</v>
      </c>
      <c r="G529" s="26">
        <f>_xlfn.IFNA(VLOOKUP(A529,'TIF expiration'!$A$1:$B$3,2,FALSE),0)</f>
        <v>0</v>
      </c>
      <c r="H529" s="27">
        <v>0.93</v>
      </c>
    </row>
    <row r="530" spans="1:8" x14ac:dyDescent="0.25">
      <c r="A530" t="s">
        <v>1068</v>
      </c>
      <c r="B530" t="s">
        <v>1067</v>
      </c>
      <c r="C530" s="26">
        <v>918601904</v>
      </c>
      <c r="D530" s="26">
        <v>917688837</v>
      </c>
      <c r="E530" s="26">
        <v>1826134</v>
      </c>
      <c r="F530" s="26">
        <f>_xlfn.IFNA(VLOOKUP(A530,'313 expiration'!A$1:D$9,4,FALSE),0)</f>
        <v>0</v>
      </c>
      <c r="G530" s="26">
        <f>_xlfn.IFNA(VLOOKUP(A530,'TIF expiration'!$A$1:$B$3,2,FALSE),0)</f>
        <v>0</v>
      </c>
      <c r="H530" s="27">
        <v>0.93</v>
      </c>
    </row>
    <row r="531" spans="1:8" x14ac:dyDescent="0.25">
      <c r="A531" t="s">
        <v>1066</v>
      </c>
      <c r="B531" t="s">
        <v>1065</v>
      </c>
      <c r="C531" s="26">
        <v>803174717</v>
      </c>
      <c r="D531" s="26">
        <v>803174717</v>
      </c>
      <c r="E531" s="26">
        <v>0</v>
      </c>
      <c r="F531" s="26">
        <f>_xlfn.IFNA(VLOOKUP(A531,'313 expiration'!A$1:D$9,4,FALSE),0)</f>
        <v>0</v>
      </c>
      <c r="G531" s="26">
        <f>_xlfn.IFNA(VLOOKUP(A531,'TIF expiration'!$A$1:$B$3,2,FALSE),0)</f>
        <v>0</v>
      </c>
      <c r="H531" s="27">
        <v>0.93</v>
      </c>
    </row>
    <row r="532" spans="1:8" x14ac:dyDescent="0.25">
      <c r="A532" t="s">
        <v>1064</v>
      </c>
      <c r="B532" t="s">
        <v>1063</v>
      </c>
      <c r="C532" s="26">
        <v>438861172</v>
      </c>
      <c r="D532" s="26">
        <v>435396702</v>
      </c>
      <c r="E532" s="26">
        <v>6928940</v>
      </c>
      <c r="F532" s="26">
        <f>_xlfn.IFNA(VLOOKUP(A532,'313 expiration'!A$1:D$9,4,FALSE),0)</f>
        <v>0</v>
      </c>
      <c r="G532" s="26">
        <f>_xlfn.IFNA(VLOOKUP(A532,'TIF expiration'!$A$1:$B$3,2,FALSE),0)</f>
        <v>0</v>
      </c>
      <c r="H532" s="27">
        <v>0.93</v>
      </c>
    </row>
    <row r="533" spans="1:8" x14ac:dyDescent="0.25">
      <c r="A533" t="s">
        <v>1062</v>
      </c>
      <c r="B533" t="s">
        <v>1061</v>
      </c>
      <c r="C533" s="26">
        <v>1101860158</v>
      </c>
      <c r="D533" s="26">
        <v>1101860158</v>
      </c>
      <c r="E533" s="26">
        <v>0</v>
      </c>
      <c r="F533" s="26">
        <f>_xlfn.IFNA(VLOOKUP(A533,'313 expiration'!A$1:D$9,4,FALSE),0)</f>
        <v>0</v>
      </c>
      <c r="G533" s="26">
        <f>_xlfn.IFNA(VLOOKUP(A533,'TIF expiration'!$A$1:$B$3,2,FALSE),0)</f>
        <v>0</v>
      </c>
      <c r="H533" s="27">
        <v>0.93</v>
      </c>
    </row>
    <row r="534" spans="1:8" x14ac:dyDescent="0.25">
      <c r="A534" t="s">
        <v>1060</v>
      </c>
      <c r="B534" t="s">
        <v>1059</v>
      </c>
      <c r="C534" s="26">
        <v>99118262</v>
      </c>
      <c r="D534" s="26">
        <v>99118262</v>
      </c>
      <c r="E534" s="26">
        <v>0</v>
      </c>
      <c r="F534" s="26">
        <f>_xlfn.IFNA(VLOOKUP(A534,'313 expiration'!A$1:D$9,4,FALSE),0)</f>
        <v>0</v>
      </c>
      <c r="G534" s="26">
        <f>_xlfn.IFNA(VLOOKUP(A534,'TIF expiration'!$A$1:$B$3,2,FALSE),0)</f>
        <v>0</v>
      </c>
      <c r="H534" s="27">
        <v>0.93</v>
      </c>
    </row>
    <row r="535" spans="1:8" x14ac:dyDescent="0.25">
      <c r="A535" t="s">
        <v>2022</v>
      </c>
      <c r="B535" t="s">
        <v>2021</v>
      </c>
      <c r="C535" s="26">
        <v>445280645</v>
      </c>
      <c r="D535" s="26">
        <v>445280645</v>
      </c>
      <c r="E535" s="26">
        <v>0</v>
      </c>
      <c r="F535" s="26">
        <f>_xlfn.IFNA(VLOOKUP(A535,'313 expiration'!A$1:D$9,4,FALSE),0)</f>
        <v>0</v>
      </c>
      <c r="G535" s="26">
        <f>_xlfn.IFNA(VLOOKUP(A535,'TIF expiration'!$A$1:$B$3,2,FALSE),0)</f>
        <v>0</v>
      </c>
      <c r="H535" s="27">
        <v>0.93</v>
      </c>
    </row>
    <row r="536" spans="1:8" x14ac:dyDescent="0.25">
      <c r="A536" t="s">
        <v>1058</v>
      </c>
      <c r="B536" t="s">
        <v>1057</v>
      </c>
      <c r="C536" s="26">
        <v>151463409</v>
      </c>
      <c r="D536" s="26">
        <v>151463409</v>
      </c>
      <c r="E536" s="26">
        <v>0</v>
      </c>
      <c r="F536" s="26">
        <f>_xlfn.IFNA(VLOOKUP(A536,'313 expiration'!A$1:D$9,4,FALSE),0)</f>
        <v>0</v>
      </c>
      <c r="G536" s="26">
        <f>_xlfn.IFNA(VLOOKUP(A536,'TIF expiration'!$A$1:$B$3,2,FALSE),0)</f>
        <v>0</v>
      </c>
      <c r="H536" s="27">
        <v>0.93</v>
      </c>
    </row>
    <row r="537" spans="1:8" x14ac:dyDescent="0.25">
      <c r="A537" t="s">
        <v>1056</v>
      </c>
      <c r="B537" t="s">
        <v>1055</v>
      </c>
      <c r="C537" s="26">
        <v>50464738</v>
      </c>
      <c r="D537" s="26">
        <v>50317291</v>
      </c>
      <c r="E537" s="26">
        <v>294894</v>
      </c>
      <c r="F537" s="26">
        <f>_xlfn.IFNA(VLOOKUP(A537,'313 expiration'!A$1:D$9,4,FALSE),0)</f>
        <v>0</v>
      </c>
      <c r="G537" s="26">
        <f>_xlfn.IFNA(VLOOKUP(A537,'TIF expiration'!$A$1:$B$3,2,FALSE),0)</f>
        <v>0</v>
      </c>
      <c r="H537" s="27">
        <v>0.93</v>
      </c>
    </row>
    <row r="538" spans="1:8" x14ac:dyDescent="0.25">
      <c r="A538" t="s">
        <v>1054</v>
      </c>
      <c r="B538" t="s">
        <v>1053</v>
      </c>
      <c r="C538" s="26">
        <v>1451432618</v>
      </c>
      <c r="D538" s="26">
        <v>1451432618</v>
      </c>
      <c r="E538" s="26">
        <v>0</v>
      </c>
      <c r="F538" s="26">
        <f>_xlfn.IFNA(VLOOKUP(A538,'313 expiration'!A$1:D$9,4,FALSE),0)</f>
        <v>0</v>
      </c>
      <c r="G538" s="26">
        <f>_xlfn.IFNA(VLOOKUP(A538,'TIF expiration'!$A$1:$B$3,2,FALSE),0)</f>
        <v>0</v>
      </c>
      <c r="H538" s="27">
        <v>0.93</v>
      </c>
    </row>
    <row r="539" spans="1:8" x14ac:dyDescent="0.25">
      <c r="A539" t="s">
        <v>1052</v>
      </c>
      <c r="B539" t="s">
        <v>1051</v>
      </c>
      <c r="C539" s="26">
        <v>5089397493</v>
      </c>
      <c r="D539" s="26">
        <v>5089397493</v>
      </c>
      <c r="E539" s="26">
        <v>0</v>
      </c>
      <c r="F539" s="26">
        <f>_xlfn.IFNA(VLOOKUP(A539,'313 expiration'!A$1:D$9,4,FALSE),0)</f>
        <v>0</v>
      </c>
      <c r="G539" s="26">
        <f>_xlfn.IFNA(VLOOKUP(A539,'TIF expiration'!$A$1:$B$3,2,FALSE),0)</f>
        <v>0</v>
      </c>
      <c r="H539" s="27">
        <v>0.93</v>
      </c>
    </row>
    <row r="540" spans="1:8" x14ac:dyDescent="0.25">
      <c r="A540" t="s">
        <v>1050</v>
      </c>
      <c r="B540" t="s">
        <v>1049</v>
      </c>
      <c r="C540" s="26">
        <v>2826506414</v>
      </c>
      <c r="D540" s="26">
        <v>2826506414</v>
      </c>
      <c r="E540" s="26">
        <v>0</v>
      </c>
      <c r="F540" s="26">
        <f>_xlfn.IFNA(VLOOKUP(A540,'313 expiration'!A$1:D$9,4,FALSE),0)</f>
        <v>0</v>
      </c>
      <c r="G540" s="26">
        <f>_xlfn.IFNA(VLOOKUP(A540,'TIF expiration'!$A$1:$B$3,2,FALSE),0)</f>
        <v>0</v>
      </c>
      <c r="H540" s="27">
        <v>0.93</v>
      </c>
    </row>
    <row r="541" spans="1:8" x14ac:dyDescent="0.25">
      <c r="A541" t="s">
        <v>1048</v>
      </c>
      <c r="B541" t="s">
        <v>1047</v>
      </c>
      <c r="C541" s="26">
        <v>366718613</v>
      </c>
      <c r="D541" s="26">
        <v>366718613</v>
      </c>
      <c r="E541" s="26">
        <v>0</v>
      </c>
      <c r="F541" s="26">
        <f>_xlfn.IFNA(VLOOKUP(A541,'313 expiration'!A$1:D$9,4,FALSE),0)</f>
        <v>0</v>
      </c>
      <c r="G541" s="26">
        <f>_xlfn.IFNA(VLOOKUP(A541,'TIF expiration'!$A$1:$B$3,2,FALSE),0)</f>
        <v>0</v>
      </c>
      <c r="H541" s="27">
        <v>0.93</v>
      </c>
    </row>
    <row r="542" spans="1:8" x14ac:dyDescent="0.25">
      <c r="A542" t="s">
        <v>1046</v>
      </c>
      <c r="B542" t="s">
        <v>1045</v>
      </c>
      <c r="C542" s="26">
        <v>1685349698</v>
      </c>
      <c r="D542" s="26">
        <v>1685349698</v>
      </c>
      <c r="E542" s="26">
        <v>0</v>
      </c>
      <c r="F542" s="26">
        <f>_xlfn.IFNA(VLOOKUP(A542,'313 expiration'!A$1:D$9,4,FALSE),0)</f>
        <v>0</v>
      </c>
      <c r="G542" s="26">
        <f>_xlfn.IFNA(VLOOKUP(A542,'TIF expiration'!$A$1:$B$3,2,FALSE),0)</f>
        <v>0</v>
      </c>
      <c r="H542" s="27">
        <v>0.93</v>
      </c>
    </row>
    <row r="543" spans="1:8" x14ac:dyDescent="0.25">
      <c r="A543" t="s">
        <v>1044</v>
      </c>
      <c r="B543" t="s">
        <v>1043</v>
      </c>
      <c r="C543" s="26">
        <v>190639360</v>
      </c>
      <c r="D543" s="26">
        <v>190639360</v>
      </c>
      <c r="E543" s="26">
        <v>0</v>
      </c>
      <c r="F543" s="26">
        <f>_xlfn.IFNA(VLOOKUP(A543,'313 expiration'!A$1:D$9,4,FALSE),0)</f>
        <v>0</v>
      </c>
      <c r="G543" s="26">
        <f>_xlfn.IFNA(VLOOKUP(A543,'TIF expiration'!$A$1:$B$3,2,FALSE),0)</f>
        <v>0</v>
      </c>
      <c r="H543" s="27">
        <v>0.93</v>
      </c>
    </row>
    <row r="544" spans="1:8" x14ac:dyDescent="0.25">
      <c r="A544" t="s">
        <v>1042</v>
      </c>
      <c r="B544" t="s">
        <v>1041</v>
      </c>
      <c r="C544" s="26">
        <v>316868403</v>
      </c>
      <c r="D544" s="26">
        <v>316868403</v>
      </c>
      <c r="E544" s="26">
        <v>0</v>
      </c>
      <c r="F544" s="26">
        <f>_xlfn.IFNA(VLOOKUP(A544,'313 expiration'!A$1:D$9,4,FALSE),0)</f>
        <v>0</v>
      </c>
      <c r="G544" s="26">
        <f>_xlfn.IFNA(VLOOKUP(A544,'TIF expiration'!$A$1:$B$3,2,FALSE),0)</f>
        <v>0</v>
      </c>
      <c r="H544" s="27">
        <v>0.93</v>
      </c>
    </row>
    <row r="545" spans="1:8" x14ac:dyDescent="0.25">
      <c r="A545" t="s">
        <v>1040</v>
      </c>
      <c r="B545" t="s">
        <v>1039</v>
      </c>
      <c r="C545" s="26">
        <v>365008387</v>
      </c>
      <c r="D545" s="26">
        <v>365008387</v>
      </c>
      <c r="E545" s="26">
        <v>0</v>
      </c>
      <c r="F545" s="26">
        <f>_xlfn.IFNA(VLOOKUP(A545,'313 expiration'!A$1:D$9,4,FALSE),0)</f>
        <v>0</v>
      </c>
      <c r="G545" s="26">
        <f>_xlfn.IFNA(VLOOKUP(A545,'TIF expiration'!$A$1:$B$3,2,FALSE),0)</f>
        <v>0</v>
      </c>
      <c r="H545" s="27">
        <v>0.93</v>
      </c>
    </row>
    <row r="546" spans="1:8" x14ac:dyDescent="0.25">
      <c r="A546" t="s">
        <v>1038</v>
      </c>
      <c r="B546" t="s">
        <v>1037</v>
      </c>
      <c r="C546" s="26">
        <v>984445737</v>
      </c>
      <c r="D546" s="26">
        <v>984445737</v>
      </c>
      <c r="E546" s="26">
        <v>0</v>
      </c>
      <c r="F546" s="26">
        <f>_xlfn.IFNA(VLOOKUP(A546,'313 expiration'!A$1:D$9,4,FALSE),0)</f>
        <v>0</v>
      </c>
      <c r="G546" s="26">
        <f>_xlfn.IFNA(VLOOKUP(A546,'TIF expiration'!$A$1:$B$3,2,FALSE),0)</f>
        <v>0</v>
      </c>
      <c r="H546" s="27">
        <v>0.93</v>
      </c>
    </row>
    <row r="547" spans="1:8" x14ac:dyDescent="0.25">
      <c r="A547" t="s">
        <v>1036</v>
      </c>
      <c r="B547" t="s">
        <v>1035</v>
      </c>
      <c r="C547" s="26">
        <v>137459925</v>
      </c>
      <c r="D547" s="26">
        <v>137459925</v>
      </c>
      <c r="E547" s="26">
        <v>0</v>
      </c>
      <c r="F547" s="26">
        <f>_xlfn.IFNA(VLOOKUP(A547,'313 expiration'!A$1:D$9,4,FALSE),0)</f>
        <v>0</v>
      </c>
      <c r="G547" s="26">
        <f>_xlfn.IFNA(VLOOKUP(A547,'TIF expiration'!$A$1:$B$3,2,FALSE),0)</f>
        <v>0</v>
      </c>
      <c r="H547" s="27">
        <v>0.93</v>
      </c>
    </row>
    <row r="548" spans="1:8" x14ac:dyDescent="0.25">
      <c r="A548" t="s">
        <v>1034</v>
      </c>
      <c r="B548" t="s">
        <v>1033</v>
      </c>
      <c r="C548" s="26">
        <v>142284788</v>
      </c>
      <c r="D548" s="26">
        <v>142284788</v>
      </c>
      <c r="E548" s="26">
        <v>0</v>
      </c>
      <c r="F548" s="26">
        <f>_xlfn.IFNA(VLOOKUP(A548,'313 expiration'!A$1:D$9,4,FALSE),0)</f>
        <v>0</v>
      </c>
      <c r="G548" s="26">
        <f>_xlfn.IFNA(VLOOKUP(A548,'TIF expiration'!$A$1:$B$3,2,FALSE),0)</f>
        <v>0</v>
      </c>
      <c r="H548" s="27">
        <v>0.93</v>
      </c>
    </row>
    <row r="549" spans="1:8" x14ac:dyDescent="0.25">
      <c r="A549" t="s">
        <v>1032</v>
      </c>
      <c r="B549" t="s">
        <v>1031</v>
      </c>
      <c r="C549" s="26">
        <v>166128586</v>
      </c>
      <c r="D549" s="26">
        <v>166128586</v>
      </c>
      <c r="E549" s="26">
        <v>0</v>
      </c>
      <c r="F549" s="26">
        <f>_xlfn.IFNA(VLOOKUP(A549,'313 expiration'!A$1:D$9,4,FALSE),0)</f>
        <v>0</v>
      </c>
      <c r="G549" s="26">
        <f>_xlfn.IFNA(VLOOKUP(A549,'TIF expiration'!$A$1:$B$3,2,FALSE),0)</f>
        <v>0</v>
      </c>
      <c r="H549" s="27">
        <v>0.93</v>
      </c>
    </row>
    <row r="550" spans="1:8" x14ac:dyDescent="0.25">
      <c r="A550" t="s">
        <v>1030</v>
      </c>
      <c r="B550" t="s">
        <v>1029</v>
      </c>
      <c r="C550" s="26">
        <v>75126265</v>
      </c>
      <c r="D550" s="26">
        <v>75126265</v>
      </c>
      <c r="E550" s="26">
        <v>0</v>
      </c>
      <c r="F550" s="26">
        <f>_xlfn.IFNA(VLOOKUP(A550,'313 expiration'!A$1:D$9,4,FALSE),0)</f>
        <v>0</v>
      </c>
      <c r="G550" s="26">
        <f>_xlfn.IFNA(VLOOKUP(A550,'TIF expiration'!$A$1:$B$3,2,FALSE),0)</f>
        <v>0</v>
      </c>
      <c r="H550" s="27">
        <v>0.93</v>
      </c>
    </row>
    <row r="551" spans="1:8" x14ac:dyDescent="0.25">
      <c r="A551" t="s">
        <v>1028</v>
      </c>
      <c r="B551" t="s">
        <v>1027</v>
      </c>
      <c r="C551" s="26">
        <v>102128163</v>
      </c>
      <c r="D551" s="26">
        <v>102128163</v>
      </c>
      <c r="E551" s="26">
        <v>0</v>
      </c>
      <c r="F551" s="26">
        <f>_xlfn.IFNA(VLOOKUP(A551,'313 expiration'!A$1:D$9,4,FALSE),0)</f>
        <v>0</v>
      </c>
      <c r="G551" s="26">
        <f>_xlfn.IFNA(VLOOKUP(A551,'TIF expiration'!$A$1:$B$3,2,FALSE),0)</f>
        <v>0</v>
      </c>
      <c r="H551" s="27">
        <v>0.93</v>
      </c>
    </row>
    <row r="552" spans="1:8" x14ac:dyDescent="0.25">
      <c r="A552" t="s">
        <v>1026</v>
      </c>
      <c r="B552" t="s">
        <v>1025</v>
      </c>
      <c r="C552" s="26">
        <v>6083903637</v>
      </c>
      <c r="D552" s="26">
        <v>6083903637</v>
      </c>
      <c r="E552" s="26">
        <v>0</v>
      </c>
      <c r="F552" s="26">
        <f>_xlfn.IFNA(VLOOKUP(A552,'313 expiration'!A$1:D$9,4,FALSE),0)</f>
        <v>0</v>
      </c>
      <c r="G552" s="26">
        <f>_xlfn.IFNA(VLOOKUP(A552,'TIF expiration'!$A$1:$B$3,2,FALSE),0)</f>
        <v>0</v>
      </c>
      <c r="H552" s="27">
        <v>0.93</v>
      </c>
    </row>
    <row r="553" spans="1:8" x14ac:dyDescent="0.25">
      <c r="A553" t="s">
        <v>1024</v>
      </c>
      <c r="B553" t="s">
        <v>1023</v>
      </c>
      <c r="C553" s="26">
        <v>1420397577</v>
      </c>
      <c r="D553" s="26">
        <v>1420397577</v>
      </c>
      <c r="E553" s="26">
        <v>0</v>
      </c>
      <c r="F553" s="26">
        <f>_xlfn.IFNA(VLOOKUP(A553,'313 expiration'!A$1:D$9,4,FALSE),0)</f>
        <v>0</v>
      </c>
      <c r="G553" s="26">
        <f>_xlfn.IFNA(VLOOKUP(A553,'TIF expiration'!$A$1:$B$3,2,FALSE),0)</f>
        <v>0</v>
      </c>
      <c r="H553" s="27">
        <v>0.93</v>
      </c>
    </row>
    <row r="554" spans="1:8" x14ac:dyDescent="0.25">
      <c r="A554" t="s">
        <v>1022</v>
      </c>
      <c r="B554" t="s">
        <v>1021</v>
      </c>
      <c r="C554" s="26">
        <v>461364582</v>
      </c>
      <c r="D554" s="26">
        <v>461364582</v>
      </c>
      <c r="E554" s="26">
        <v>0</v>
      </c>
      <c r="F554" s="26">
        <f>_xlfn.IFNA(VLOOKUP(A554,'313 expiration'!A$1:D$9,4,FALSE),0)</f>
        <v>0</v>
      </c>
      <c r="G554" s="26">
        <f>_xlfn.IFNA(VLOOKUP(A554,'TIF expiration'!$A$1:$B$3,2,FALSE),0)</f>
        <v>0</v>
      </c>
      <c r="H554" s="27">
        <v>0.93</v>
      </c>
    </row>
    <row r="555" spans="1:8" x14ac:dyDescent="0.25">
      <c r="A555" t="s">
        <v>1020</v>
      </c>
      <c r="B555" t="s">
        <v>1019</v>
      </c>
      <c r="C555" s="26">
        <v>818531667</v>
      </c>
      <c r="D555" s="26">
        <v>818531667</v>
      </c>
      <c r="E555" s="26">
        <v>0</v>
      </c>
      <c r="F555" s="26">
        <f>_xlfn.IFNA(VLOOKUP(A555,'313 expiration'!A$1:D$9,4,FALSE),0)</f>
        <v>0</v>
      </c>
      <c r="G555" s="26">
        <f>_xlfn.IFNA(VLOOKUP(A555,'TIF expiration'!$A$1:$B$3,2,FALSE),0)</f>
        <v>0</v>
      </c>
      <c r="H555" s="27">
        <v>0.93</v>
      </c>
    </row>
    <row r="556" spans="1:8" x14ac:dyDescent="0.25">
      <c r="A556" t="s">
        <v>1018</v>
      </c>
      <c r="B556" t="s">
        <v>1017</v>
      </c>
      <c r="C556" s="26">
        <v>1107437211</v>
      </c>
      <c r="D556" s="26">
        <v>1107437211</v>
      </c>
      <c r="E556" s="26">
        <v>0</v>
      </c>
      <c r="F556" s="26">
        <f>_xlfn.IFNA(VLOOKUP(A556,'313 expiration'!A$1:D$9,4,FALSE),0)</f>
        <v>0</v>
      </c>
      <c r="G556" s="26">
        <f>_xlfn.IFNA(VLOOKUP(A556,'TIF expiration'!$A$1:$B$3,2,FALSE),0)</f>
        <v>0</v>
      </c>
      <c r="H556" s="27">
        <v>0.93</v>
      </c>
    </row>
    <row r="557" spans="1:8" x14ac:dyDescent="0.25">
      <c r="A557" t="s">
        <v>1016</v>
      </c>
      <c r="B557" t="s">
        <v>1015</v>
      </c>
      <c r="C557" s="26">
        <v>4755588796</v>
      </c>
      <c r="D557" s="26">
        <v>4755588796</v>
      </c>
      <c r="E557" s="26">
        <v>0</v>
      </c>
      <c r="F557" s="26">
        <f>_xlfn.IFNA(VLOOKUP(A557,'313 expiration'!A$1:D$9,4,FALSE),0)</f>
        <v>0</v>
      </c>
      <c r="G557" s="26">
        <f>_xlfn.IFNA(VLOOKUP(A557,'TIF expiration'!$A$1:$B$3,2,FALSE),0)</f>
        <v>0</v>
      </c>
      <c r="H557" s="27">
        <v>0.93</v>
      </c>
    </row>
    <row r="558" spans="1:8" x14ac:dyDescent="0.25">
      <c r="A558" t="s">
        <v>1014</v>
      </c>
      <c r="B558" t="s">
        <v>1013</v>
      </c>
      <c r="C558" s="26">
        <v>1005205267</v>
      </c>
      <c r="D558" s="26">
        <v>1005205267</v>
      </c>
      <c r="E558" s="26">
        <v>0</v>
      </c>
      <c r="F558" s="26">
        <f>_xlfn.IFNA(VLOOKUP(A558,'313 expiration'!A$1:D$9,4,FALSE),0)</f>
        <v>0</v>
      </c>
      <c r="G558" s="26">
        <f>_xlfn.IFNA(VLOOKUP(A558,'TIF expiration'!$A$1:$B$3,2,FALSE),0)</f>
        <v>0</v>
      </c>
      <c r="H558" s="27">
        <v>0.93</v>
      </c>
    </row>
    <row r="559" spans="1:8" x14ac:dyDescent="0.25">
      <c r="A559" t="s">
        <v>1012</v>
      </c>
      <c r="B559" t="s">
        <v>1011</v>
      </c>
      <c r="C559" s="26">
        <v>520531556</v>
      </c>
      <c r="D559" s="26">
        <v>520531556</v>
      </c>
      <c r="E559" s="26">
        <v>0</v>
      </c>
      <c r="F559" s="26">
        <f>_xlfn.IFNA(VLOOKUP(A559,'313 expiration'!A$1:D$9,4,FALSE),0)</f>
        <v>0</v>
      </c>
      <c r="G559" s="26">
        <f>_xlfn.IFNA(VLOOKUP(A559,'TIF expiration'!$A$1:$B$3,2,FALSE),0)</f>
        <v>0</v>
      </c>
      <c r="H559" s="27">
        <v>0.93</v>
      </c>
    </row>
    <row r="560" spans="1:8" x14ac:dyDescent="0.25">
      <c r="A560" t="s">
        <v>1010</v>
      </c>
      <c r="B560" t="s">
        <v>1009</v>
      </c>
      <c r="C560" s="26">
        <v>1387513068</v>
      </c>
      <c r="D560" s="26">
        <v>1387513068</v>
      </c>
      <c r="E560" s="26">
        <v>0</v>
      </c>
      <c r="F560" s="26">
        <f>_xlfn.IFNA(VLOOKUP(A560,'313 expiration'!A$1:D$9,4,FALSE),0)</f>
        <v>0</v>
      </c>
      <c r="G560" s="26">
        <f>_xlfn.IFNA(VLOOKUP(A560,'TIF expiration'!$A$1:$B$3,2,FALSE),0)</f>
        <v>0</v>
      </c>
      <c r="H560" s="27">
        <v>0.93</v>
      </c>
    </row>
    <row r="561" spans="1:8" x14ac:dyDescent="0.25">
      <c r="A561" t="s">
        <v>1008</v>
      </c>
      <c r="B561" t="s">
        <v>1007</v>
      </c>
      <c r="C561" s="26">
        <v>2064277613</v>
      </c>
      <c r="D561" s="26">
        <v>2064277613</v>
      </c>
      <c r="E561" s="26">
        <v>0</v>
      </c>
      <c r="F561" s="26">
        <f>_xlfn.IFNA(VLOOKUP(A561,'313 expiration'!A$1:D$9,4,FALSE),0)</f>
        <v>0</v>
      </c>
      <c r="G561" s="26">
        <f>_xlfn.IFNA(VLOOKUP(A561,'TIF expiration'!$A$1:$B$3,2,FALSE),0)</f>
        <v>0</v>
      </c>
      <c r="H561" s="27">
        <v>0.93</v>
      </c>
    </row>
    <row r="562" spans="1:8" x14ac:dyDescent="0.25">
      <c r="A562" t="s">
        <v>1006</v>
      </c>
      <c r="B562" t="s">
        <v>1005</v>
      </c>
      <c r="C562" s="26">
        <v>255251118</v>
      </c>
      <c r="D562" s="26">
        <v>255251118</v>
      </c>
      <c r="E562" s="26">
        <v>0</v>
      </c>
      <c r="F562" s="26">
        <f>_xlfn.IFNA(VLOOKUP(A562,'313 expiration'!A$1:D$9,4,FALSE),0)</f>
        <v>0</v>
      </c>
      <c r="G562" s="26">
        <f>_xlfn.IFNA(VLOOKUP(A562,'TIF expiration'!$A$1:$B$3,2,FALSE),0)</f>
        <v>0</v>
      </c>
      <c r="H562" s="27">
        <v>0.93</v>
      </c>
    </row>
    <row r="563" spans="1:8" x14ac:dyDescent="0.25">
      <c r="A563" t="s">
        <v>1004</v>
      </c>
      <c r="B563" t="s">
        <v>1003</v>
      </c>
      <c r="C563" s="26">
        <v>7436197305</v>
      </c>
      <c r="D563" s="26">
        <v>7436197305</v>
      </c>
      <c r="E563" s="26">
        <v>0</v>
      </c>
      <c r="F563" s="26">
        <f>_xlfn.IFNA(VLOOKUP(A563,'313 expiration'!A$1:D$9,4,FALSE),0)</f>
        <v>0</v>
      </c>
      <c r="G563" s="26">
        <f>_xlfn.IFNA(VLOOKUP(A563,'TIF expiration'!$A$1:$B$3,2,FALSE),0)</f>
        <v>0</v>
      </c>
      <c r="H563" s="27">
        <v>0.93</v>
      </c>
    </row>
    <row r="564" spans="1:8" x14ac:dyDescent="0.25">
      <c r="A564" t="s">
        <v>1002</v>
      </c>
      <c r="B564" t="s">
        <v>1001</v>
      </c>
      <c r="C564" s="26">
        <v>984675336</v>
      </c>
      <c r="D564" s="26">
        <v>984675336</v>
      </c>
      <c r="E564" s="26">
        <v>0</v>
      </c>
      <c r="F564" s="26">
        <f>_xlfn.IFNA(VLOOKUP(A564,'313 expiration'!A$1:D$9,4,FALSE),0)</f>
        <v>0</v>
      </c>
      <c r="G564" s="26">
        <f>_xlfn.IFNA(VLOOKUP(A564,'TIF expiration'!$A$1:$B$3,2,FALSE),0)</f>
        <v>0</v>
      </c>
      <c r="H564" s="27">
        <v>0.93</v>
      </c>
    </row>
    <row r="565" spans="1:8" x14ac:dyDescent="0.25">
      <c r="A565" t="s">
        <v>1000</v>
      </c>
      <c r="B565" t="s">
        <v>999</v>
      </c>
      <c r="C565" s="26">
        <v>918018018</v>
      </c>
      <c r="D565" s="26">
        <v>917775143</v>
      </c>
      <c r="E565" s="26">
        <v>485750</v>
      </c>
      <c r="F565" s="26">
        <f>_xlfn.IFNA(VLOOKUP(A565,'313 expiration'!A$1:D$9,4,FALSE),0)</f>
        <v>0</v>
      </c>
      <c r="G565" s="26">
        <f>_xlfn.IFNA(VLOOKUP(A565,'TIF expiration'!$A$1:$B$3,2,FALSE),0)</f>
        <v>0</v>
      </c>
      <c r="H565" s="27">
        <v>0.93</v>
      </c>
    </row>
    <row r="566" spans="1:8" x14ac:dyDescent="0.25">
      <c r="A566" t="s">
        <v>998</v>
      </c>
      <c r="B566" t="s">
        <v>997</v>
      </c>
      <c r="C566" s="26">
        <v>517889037</v>
      </c>
      <c r="D566" s="26">
        <v>517108067</v>
      </c>
      <c r="E566" s="26">
        <v>1561940</v>
      </c>
      <c r="F566" s="26">
        <f>_xlfn.IFNA(VLOOKUP(A566,'313 expiration'!A$1:D$9,4,FALSE),0)</f>
        <v>0</v>
      </c>
      <c r="G566" s="26">
        <f>_xlfn.IFNA(VLOOKUP(A566,'TIF expiration'!$A$1:$B$3,2,FALSE),0)</f>
        <v>0</v>
      </c>
      <c r="H566" s="27">
        <v>0.93</v>
      </c>
    </row>
    <row r="567" spans="1:8" x14ac:dyDescent="0.25">
      <c r="A567" t="s">
        <v>996</v>
      </c>
      <c r="B567" t="s">
        <v>995</v>
      </c>
      <c r="C567" s="26">
        <v>338881491</v>
      </c>
      <c r="D567" s="26">
        <v>338881491</v>
      </c>
      <c r="E567" s="26">
        <v>0</v>
      </c>
      <c r="F567" s="26">
        <f>_xlfn.IFNA(VLOOKUP(A567,'313 expiration'!A$1:D$9,4,FALSE),0)</f>
        <v>0</v>
      </c>
      <c r="G567" s="26">
        <f>_xlfn.IFNA(VLOOKUP(A567,'TIF expiration'!$A$1:$B$3,2,FALSE),0)</f>
        <v>0</v>
      </c>
      <c r="H567" s="27">
        <v>0.93</v>
      </c>
    </row>
    <row r="568" spans="1:8" x14ac:dyDescent="0.25">
      <c r="A568" t="s">
        <v>994</v>
      </c>
      <c r="B568" t="s">
        <v>993</v>
      </c>
      <c r="C568" s="26">
        <v>456976593</v>
      </c>
      <c r="D568" s="26">
        <v>456976593</v>
      </c>
      <c r="E568" s="26">
        <v>0</v>
      </c>
      <c r="F568" s="26">
        <f>_xlfn.IFNA(VLOOKUP(A568,'313 expiration'!A$1:D$9,4,FALSE),0)</f>
        <v>0</v>
      </c>
      <c r="G568" s="26">
        <f>_xlfn.IFNA(VLOOKUP(A568,'TIF expiration'!$A$1:$B$3,2,FALSE),0)</f>
        <v>0</v>
      </c>
      <c r="H568" s="27">
        <v>0.93</v>
      </c>
    </row>
    <row r="569" spans="1:8" x14ac:dyDescent="0.25">
      <c r="A569" t="s">
        <v>992</v>
      </c>
      <c r="B569" t="s">
        <v>991</v>
      </c>
      <c r="C569" s="26">
        <v>2831663542</v>
      </c>
      <c r="D569" s="26">
        <v>2831663542</v>
      </c>
      <c r="E569" s="26">
        <v>0</v>
      </c>
      <c r="F569" s="26">
        <f>_xlfn.IFNA(VLOOKUP(A569,'313 expiration'!A$1:D$9,4,FALSE),0)</f>
        <v>0</v>
      </c>
      <c r="G569" s="26">
        <f>_xlfn.IFNA(VLOOKUP(A569,'TIF expiration'!$A$1:$B$3,2,FALSE),0)</f>
        <v>0</v>
      </c>
      <c r="H569" s="27">
        <v>0.93</v>
      </c>
    </row>
    <row r="570" spans="1:8" x14ac:dyDescent="0.25">
      <c r="A570" t="s">
        <v>990</v>
      </c>
      <c r="B570" t="s">
        <v>989</v>
      </c>
      <c r="C570" s="26">
        <v>589532978</v>
      </c>
      <c r="D570" s="26">
        <v>589532978</v>
      </c>
      <c r="E570" s="26">
        <v>0</v>
      </c>
      <c r="F570" s="26">
        <f>_xlfn.IFNA(VLOOKUP(A570,'313 expiration'!A$1:D$9,4,FALSE),0)</f>
        <v>0</v>
      </c>
      <c r="G570" s="26">
        <f>_xlfn.IFNA(VLOOKUP(A570,'TIF expiration'!$A$1:$B$3,2,FALSE),0)</f>
        <v>0</v>
      </c>
      <c r="H570" s="27">
        <v>0.93</v>
      </c>
    </row>
    <row r="571" spans="1:8" x14ac:dyDescent="0.25">
      <c r="A571" t="s">
        <v>988</v>
      </c>
      <c r="B571" t="s">
        <v>987</v>
      </c>
      <c r="C571" s="26">
        <v>68794619</v>
      </c>
      <c r="D571" s="26">
        <v>68794619</v>
      </c>
      <c r="E571" s="26">
        <v>0</v>
      </c>
      <c r="F571" s="26">
        <f>_xlfn.IFNA(VLOOKUP(A571,'313 expiration'!A$1:D$9,4,FALSE),0)</f>
        <v>0</v>
      </c>
      <c r="G571" s="26">
        <f>_xlfn.IFNA(VLOOKUP(A571,'TIF expiration'!$A$1:$B$3,2,FALSE),0)</f>
        <v>0</v>
      </c>
      <c r="H571" s="27">
        <v>0.93</v>
      </c>
    </row>
    <row r="572" spans="1:8" x14ac:dyDescent="0.25">
      <c r="A572" t="s">
        <v>986</v>
      </c>
      <c r="B572" t="s">
        <v>985</v>
      </c>
      <c r="C572" s="26">
        <v>469663505</v>
      </c>
      <c r="D572" s="26">
        <v>469663505</v>
      </c>
      <c r="E572" s="26">
        <v>0</v>
      </c>
      <c r="F572" s="26">
        <f>_xlfn.IFNA(VLOOKUP(A572,'313 expiration'!A$1:D$9,4,FALSE),0)</f>
        <v>0</v>
      </c>
      <c r="G572" s="26">
        <f>_xlfn.IFNA(VLOOKUP(A572,'TIF expiration'!$A$1:$B$3,2,FALSE),0)</f>
        <v>0</v>
      </c>
      <c r="H572" s="27">
        <v>0.93</v>
      </c>
    </row>
    <row r="573" spans="1:8" x14ac:dyDescent="0.25">
      <c r="A573" t="s">
        <v>984</v>
      </c>
      <c r="B573" t="s">
        <v>983</v>
      </c>
      <c r="C573" s="26">
        <v>196926601</v>
      </c>
      <c r="D573" s="26">
        <v>196789941</v>
      </c>
      <c r="E573" s="26">
        <v>273320</v>
      </c>
      <c r="F573" s="26">
        <f>_xlfn.IFNA(VLOOKUP(A573,'313 expiration'!A$1:D$9,4,FALSE),0)</f>
        <v>0</v>
      </c>
      <c r="G573" s="26">
        <f>_xlfn.IFNA(VLOOKUP(A573,'TIF expiration'!$A$1:$B$3,2,FALSE),0)</f>
        <v>0</v>
      </c>
      <c r="H573" s="27">
        <v>0.93</v>
      </c>
    </row>
    <row r="574" spans="1:8" x14ac:dyDescent="0.25">
      <c r="A574" t="s">
        <v>982</v>
      </c>
      <c r="B574" t="s">
        <v>981</v>
      </c>
      <c r="C574" s="26">
        <v>522006816</v>
      </c>
      <c r="D574" s="26">
        <v>522006816</v>
      </c>
      <c r="E574" s="26">
        <v>0</v>
      </c>
      <c r="F574" s="26">
        <f>_xlfn.IFNA(VLOOKUP(A574,'313 expiration'!A$1:D$9,4,FALSE),0)</f>
        <v>64676483</v>
      </c>
      <c r="G574" s="26">
        <f>_xlfn.IFNA(VLOOKUP(A574,'TIF expiration'!$A$1:$B$3,2,FALSE),0)</f>
        <v>0</v>
      </c>
      <c r="H574" s="27">
        <v>0.93</v>
      </c>
    </row>
    <row r="575" spans="1:8" x14ac:dyDescent="0.25">
      <c r="A575" t="s">
        <v>980</v>
      </c>
      <c r="B575" t="s">
        <v>979</v>
      </c>
      <c r="C575" s="26">
        <v>1010101347</v>
      </c>
      <c r="D575" s="26">
        <v>1010101347</v>
      </c>
      <c r="E575" s="26">
        <v>0</v>
      </c>
      <c r="F575" s="26">
        <f>_xlfn.IFNA(VLOOKUP(A575,'313 expiration'!A$1:D$9,4,FALSE),0)</f>
        <v>0</v>
      </c>
      <c r="G575" s="26">
        <f>_xlfn.IFNA(VLOOKUP(A575,'TIF expiration'!$A$1:$B$3,2,FALSE),0)</f>
        <v>0</v>
      </c>
      <c r="H575" s="27">
        <v>0.93</v>
      </c>
    </row>
    <row r="576" spans="1:8" x14ac:dyDescent="0.25">
      <c r="A576" t="s">
        <v>978</v>
      </c>
      <c r="B576" t="s">
        <v>977</v>
      </c>
      <c r="C576" s="26">
        <v>195051207</v>
      </c>
      <c r="D576" s="26">
        <v>189210531</v>
      </c>
      <c r="E576" s="26">
        <v>11681352</v>
      </c>
      <c r="F576" s="26">
        <f>_xlfn.IFNA(VLOOKUP(A576,'313 expiration'!A$1:D$9,4,FALSE),0)</f>
        <v>0</v>
      </c>
      <c r="G576" s="26">
        <f>_xlfn.IFNA(VLOOKUP(A576,'TIF expiration'!$A$1:$B$3,2,FALSE),0)</f>
        <v>0</v>
      </c>
      <c r="H576" s="27">
        <v>0.93</v>
      </c>
    </row>
    <row r="577" spans="1:8" x14ac:dyDescent="0.25">
      <c r="A577" t="s">
        <v>976</v>
      </c>
      <c r="B577" t="s">
        <v>975</v>
      </c>
      <c r="C577" s="26">
        <v>283998891</v>
      </c>
      <c r="D577" s="26">
        <v>283998236</v>
      </c>
      <c r="E577" s="26">
        <v>1310</v>
      </c>
      <c r="F577" s="26">
        <f>_xlfn.IFNA(VLOOKUP(A577,'313 expiration'!A$1:D$9,4,FALSE),0)</f>
        <v>0</v>
      </c>
      <c r="G577" s="26">
        <f>_xlfn.IFNA(VLOOKUP(A577,'TIF expiration'!$A$1:$B$3,2,FALSE),0)</f>
        <v>0</v>
      </c>
      <c r="H577" s="27">
        <v>0.93</v>
      </c>
    </row>
    <row r="578" spans="1:8" x14ac:dyDescent="0.25">
      <c r="A578" t="s">
        <v>974</v>
      </c>
      <c r="B578" t="s">
        <v>973</v>
      </c>
      <c r="C578" s="26">
        <v>139499315</v>
      </c>
      <c r="D578" s="26">
        <v>139499315</v>
      </c>
      <c r="E578" s="26">
        <v>0</v>
      </c>
      <c r="F578" s="26">
        <f>_xlfn.IFNA(VLOOKUP(A578,'313 expiration'!A$1:D$9,4,FALSE),0)</f>
        <v>0</v>
      </c>
      <c r="G578" s="26">
        <f>_xlfn.IFNA(VLOOKUP(A578,'TIF expiration'!$A$1:$B$3,2,FALSE),0)</f>
        <v>0</v>
      </c>
      <c r="H578" s="27">
        <v>0.93</v>
      </c>
    </row>
    <row r="579" spans="1:8" x14ac:dyDescent="0.25">
      <c r="A579" t="s">
        <v>972</v>
      </c>
      <c r="B579" t="s">
        <v>971</v>
      </c>
      <c r="C579" s="26">
        <v>75463630</v>
      </c>
      <c r="D579" s="26">
        <v>75463630</v>
      </c>
      <c r="E579" s="26">
        <v>0</v>
      </c>
      <c r="F579" s="26">
        <f>_xlfn.IFNA(VLOOKUP(A579,'313 expiration'!A$1:D$9,4,FALSE),0)</f>
        <v>0</v>
      </c>
      <c r="G579" s="26">
        <f>_xlfn.IFNA(VLOOKUP(A579,'TIF expiration'!$A$1:$B$3,2,FALSE),0)</f>
        <v>0</v>
      </c>
      <c r="H579" s="27">
        <v>0.93</v>
      </c>
    </row>
    <row r="580" spans="1:8" x14ac:dyDescent="0.25">
      <c r="A580" t="s">
        <v>970</v>
      </c>
      <c r="B580" t="s">
        <v>969</v>
      </c>
      <c r="C580" s="26">
        <v>110200756</v>
      </c>
      <c r="D580" s="26">
        <v>110200756</v>
      </c>
      <c r="E580" s="26">
        <v>0</v>
      </c>
      <c r="F580" s="26">
        <f>_xlfn.IFNA(VLOOKUP(A580,'313 expiration'!A$1:D$9,4,FALSE),0)</f>
        <v>0</v>
      </c>
      <c r="G580" s="26">
        <f>_xlfn.IFNA(VLOOKUP(A580,'TIF expiration'!$A$1:$B$3,2,FALSE),0)</f>
        <v>0</v>
      </c>
      <c r="H580" s="27">
        <v>0.93</v>
      </c>
    </row>
    <row r="581" spans="1:8" x14ac:dyDescent="0.25">
      <c r="A581" t="s">
        <v>968</v>
      </c>
      <c r="B581" t="s">
        <v>967</v>
      </c>
      <c r="C581" s="26">
        <v>66721898</v>
      </c>
      <c r="D581" s="26">
        <v>66721898</v>
      </c>
      <c r="E581" s="26">
        <v>0</v>
      </c>
      <c r="F581" s="26">
        <f>_xlfn.IFNA(VLOOKUP(A581,'313 expiration'!A$1:D$9,4,FALSE),0)</f>
        <v>0</v>
      </c>
      <c r="G581" s="26">
        <f>_xlfn.IFNA(VLOOKUP(A581,'TIF expiration'!$A$1:$B$3,2,FALSE),0)</f>
        <v>0</v>
      </c>
      <c r="H581" s="27">
        <v>0.93</v>
      </c>
    </row>
    <row r="582" spans="1:8" x14ac:dyDescent="0.25">
      <c r="A582" t="s">
        <v>966</v>
      </c>
      <c r="B582" t="s">
        <v>965</v>
      </c>
      <c r="C582" s="26">
        <v>1044276863</v>
      </c>
      <c r="D582" s="26">
        <v>1044276863</v>
      </c>
      <c r="E582" s="26">
        <v>0</v>
      </c>
      <c r="F582" s="26">
        <f>_xlfn.IFNA(VLOOKUP(A582,'313 expiration'!A$1:D$9,4,FALSE),0)</f>
        <v>0</v>
      </c>
      <c r="G582" s="26">
        <f>_xlfn.IFNA(VLOOKUP(A582,'TIF expiration'!$A$1:$B$3,2,FALSE),0)</f>
        <v>0</v>
      </c>
      <c r="H582" s="27">
        <v>0.93</v>
      </c>
    </row>
    <row r="583" spans="1:8" x14ac:dyDescent="0.25">
      <c r="A583" t="s">
        <v>964</v>
      </c>
      <c r="B583" t="s">
        <v>963</v>
      </c>
      <c r="C583" s="26">
        <v>842703612</v>
      </c>
      <c r="D583" s="26">
        <v>842703612</v>
      </c>
      <c r="E583" s="26">
        <v>0</v>
      </c>
      <c r="F583" s="26">
        <f>_xlfn.IFNA(VLOOKUP(A583,'313 expiration'!A$1:D$9,4,FALSE),0)</f>
        <v>0</v>
      </c>
      <c r="G583" s="26">
        <f>_xlfn.IFNA(VLOOKUP(A583,'TIF expiration'!$A$1:$B$3,2,FALSE),0)</f>
        <v>0</v>
      </c>
      <c r="H583" s="27">
        <v>0.93</v>
      </c>
    </row>
    <row r="584" spans="1:8" x14ac:dyDescent="0.25">
      <c r="A584" t="s">
        <v>962</v>
      </c>
      <c r="B584" t="s">
        <v>961</v>
      </c>
      <c r="C584" s="26">
        <v>1400534466</v>
      </c>
      <c r="D584" s="26">
        <v>1400534466</v>
      </c>
      <c r="E584" s="26">
        <v>0</v>
      </c>
      <c r="F584" s="26">
        <f>_xlfn.IFNA(VLOOKUP(A584,'313 expiration'!A$1:D$9,4,FALSE),0)</f>
        <v>0</v>
      </c>
      <c r="G584" s="26">
        <f>_xlfn.IFNA(VLOOKUP(A584,'TIF expiration'!$A$1:$B$3,2,FALSE),0)</f>
        <v>0</v>
      </c>
      <c r="H584" s="27">
        <v>0.93</v>
      </c>
    </row>
    <row r="585" spans="1:8" x14ac:dyDescent="0.25">
      <c r="A585" t="s">
        <v>960</v>
      </c>
      <c r="B585" t="s">
        <v>959</v>
      </c>
      <c r="C585" s="26">
        <v>294906368</v>
      </c>
      <c r="D585" s="26">
        <v>294906368</v>
      </c>
      <c r="E585" s="26">
        <v>0</v>
      </c>
      <c r="F585" s="26">
        <f>_xlfn.IFNA(VLOOKUP(A585,'313 expiration'!A$1:D$9,4,FALSE),0)</f>
        <v>0</v>
      </c>
      <c r="G585" s="26">
        <f>_xlfn.IFNA(VLOOKUP(A585,'TIF expiration'!$A$1:$B$3,2,FALSE),0)</f>
        <v>0</v>
      </c>
      <c r="H585" s="27">
        <v>0.93</v>
      </c>
    </row>
    <row r="586" spans="1:8" x14ac:dyDescent="0.25">
      <c r="A586" t="s">
        <v>958</v>
      </c>
      <c r="B586" t="s">
        <v>957</v>
      </c>
      <c r="C586" s="26">
        <v>51928923</v>
      </c>
      <c r="D586" s="26">
        <v>51928923</v>
      </c>
      <c r="E586" s="26">
        <v>0</v>
      </c>
      <c r="F586" s="26">
        <f>_xlfn.IFNA(VLOOKUP(A586,'313 expiration'!A$1:D$9,4,FALSE),0)</f>
        <v>0</v>
      </c>
      <c r="G586" s="26">
        <f>_xlfn.IFNA(VLOOKUP(A586,'TIF expiration'!$A$1:$B$3,2,FALSE),0)</f>
        <v>0</v>
      </c>
      <c r="H586" s="27">
        <v>0.93</v>
      </c>
    </row>
    <row r="587" spans="1:8" x14ac:dyDescent="0.25">
      <c r="A587" t="s">
        <v>956</v>
      </c>
      <c r="B587" t="s">
        <v>955</v>
      </c>
      <c r="C587" s="26">
        <v>227697109</v>
      </c>
      <c r="D587" s="26">
        <v>227697109</v>
      </c>
      <c r="E587" s="26">
        <v>0</v>
      </c>
      <c r="F587" s="26">
        <f>_xlfn.IFNA(VLOOKUP(A587,'313 expiration'!A$1:D$9,4,FALSE),0)</f>
        <v>0</v>
      </c>
      <c r="G587" s="26">
        <f>_xlfn.IFNA(VLOOKUP(A587,'TIF expiration'!$A$1:$B$3,2,FALSE),0)</f>
        <v>0</v>
      </c>
      <c r="H587" s="27">
        <v>0.93</v>
      </c>
    </row>
    <row r="588" spans="1:8" x14ac:dyDescent="0.25">
      <c r="A588" t="s">
        <v>954</v>
      </c>
      <c r="B588" t="s">
        <v>953</v>
      </c>
      <c r="C588" s="26">
        <v>146577618</v>
      </c>
      <c r="D588" s="26">
        <v>146577618</v>
      </c>
      <c r="E588" s="26">
        <v>0</v>
      </c>
      <c r="F588" s="26">
        <f>_xlfn.IFNA(VLOOKUP(A588,'313 expiration'!A$1:D$9,4,FALSE),0)</f>
        <v>0</v>
      </c>
      <c r="G588" s="26">
        <f>_xlfn.IFNA(VLOOKUP(A588,'TIF expiration'!$A$1:$B$3,2,FALSE),0)</f>
        <v>0</v>
      </c>
      <c r="H588" s="27">
        <v>0.93</v>
      </c>
    </row>
    <row r="589" spans="1:8" x14ac:dyDescent="0.25">
      <c r="A589" t="s">
        <v>952</v>
      </c>
      <c r="B589" t="s">
        <v>951</v>
      </c>
      <c r="C589" s="26">
        <v>83812151</v>
      </c>
      <c r="D589" s="26">
        <v>83812151</v>
      </c>
      <c r="E589" s="26">
        <v>0</v>
      </c>
      <c r="F589" s="26">
        <f>_xlfn.IFNA(VLOOKUP(A589,'313 expiration'!A$1:D$9,4,FALSE),0)</f>
        <v>0</v>
      </c>
      <c r="G589" s="26">
        <f>_xlfn.IFNA(VLOOKUP(A589,'TIF expiration'!$A$1:$B$3,2,FALSE),0)</f>
        <v>0</v>
      </c>
      <c r="H589" s="27">
        <v>0.93</v>
      </c>
    </row>
    <row r="590" spans="1:8" x14ac:dyDescent="0.25">
      <c r="A590" t="s">
        <v>950</v>
      </c>
      <c r="B590" t="s">
        <v>949</v>
      </c>
      <c r="C590" s="26">
        <v>495946253</v>
      </c>
      <c r="D590" s="26">
        <v>495946253</v>
      </c>
      <c r="E590" s="26">
        <v>0</v>
      </c>
      <c r="F590" s="26">
        <f>_xlfn.IFNA(VLOOKUP(A590,'313 expiration'!A$1:D$9,4,FALSE),0)</f>
        <v>0</v>
      </c>
      <c r="G590" s="26">
        <f>_xlfn.IFNA(VLOOKUP(A590,'TIF expiration'!$A$1:$B$3,2,FALSE),0)</f>
        <v>0</v>
      </c>
      <c r="H590" s="27">
        <v>0.93</v>
      </c>
    </row>
    <row r="591" spans="1:8" x14ac:dyDescent="0.25">
      <c r="A591" t="s">
        <v>948</v>
      </c>
      <c r="B591" t="s">
        <v>947</v>
      </c>
      <c r="C591" s="26">
        <v>1282248468</v>
      </c>
      <c r="D591" s="26">
        <v>1282248468</v>
      </c>
      <c r="E591" s="26">
        <v>0</v>
      </c>
      <c r="F591" s="26">
        <f>_xlfn.IFNA(VLOOKUP(A591,'313 expiration'!A$1:D$9,4,FALSE),0)</f>
        <v>0</v>
      </c>
      <c r="G591" s="26">
        <f>_xlfn.IFNA(VLOOKUP(A591,'TIF expiration'!$A$1:$B$3,2,FALSE),0)</f>
        <v>0</v>
      </c>
      <c r="H591" s="27">
        <v>0.93</v>
      </c>
    </row>
    <row r="592" spans="1:8" x14ac:dyDescent="0.25">
      <c r="A592" t="s">
        <v>946</v>
      </c>
      <c r="B592" t="s">
        <v>945</v>
      </c>
      <c r="C592" s="26">
        <v>143315172</v>
      </c>
      <c r="D592" s="26">
        <v>143315172</v>
      </c>
      <c r="E592" s="26">
        <v>0</v>
      </c>
      <c r="F592" s="26">
        <f>_xlfn.IFNA(VLOOKUP(A592,'313 expiration'!A$1:D$9,4,FALSE),0)</f>
        <v>0</v>
      </c>
      <c r="G592" s="26">
        <f>_xlfn.IFNA(VLOOKUP(A592,'TIF expiration'!$A$1:$B$3,2,FALSE),0)</f>
        <v>0</v>
      </c>
      <c r="H592" s="27">
        <v>0.93</v>
      </c>
    </row>
    <row r="593" spans="1:8" x14ac:dyDescent="0.25">
      <c r="A593" t="s">
        <v>944</v>
      </c>
      <c r="B593" t="s">
        <v>943</v>
      </c>
      <c r="C593" s="26">
        <v>6739914920</v>
      </c>
      <c r="D593" s="26">
        <v>6739914920</v>
      </c>
      <c r="E593" s="26">
        <v>0</v>
      </c>
      <c r="F593" s="26">
        <f>_xlfn.IFNA(VLOOKUP(A593,'313 expiration'!A$1:D$9,4,FALSE),0)</f>
        <v>0</v>
      </c>
      <c r="G593" s="26">
        <f>_xlfn.IFNA(VLOOKUP(A593,'TIF expiration'!$A$1:$B$3,2,FALSE),0)</f>
        <v>0</v>
      </c>
      <c r="H593" s="27">
        <v>0.93</v>
      </c>
    </row>
    <row r="594" spans="1:8" x14ac:dyDescent="0.25">
      <c r="A594" t="s">
        <v>942</v>
      </c>
      <c r="B594" t="s">
        <v>941</v>
      </c>
      <c r="C594" s="26">
        <v>809635090</v>
      </c>
      <c r="D594" s="26">
        <v>809635090</v>
      </c>
      <c r="E594" s="26">
        <v>0</v>
      </c>
      <c r="F594" s="26">
        <f>_xlfn.IFNA(VLOOKUP(A594,'313 expiration'!A$1:D$9,4,FALSE),0)</f>
        <v>0</v>
      </c>
      <c r="G594" s="26">
        <f>_xlfn.IFNA(VLOOKUP(A594,'TIF expiration'!$A$1:$B$3,2,FALSE),0)</f>
        <v>0</v>
      </c>
      <c r="H594" s="27">
        <v>0.93</v>
      </c>
    </row>
    <row r="595" spans="1:8" x14ac:dyDescent="0.25">
      <c r="A595" t="s">
        <v>940</v>
      </c>
      <c r="B595" t="s">
        <v>939</v>
      </c>
      <c r="C595" s="26">
        <v>494915757</v>
      </c>
      <c r="D595" s="26">
        <v>487806110</v>
      </c>
      <c r="E595" s="26">
        <v>14219294</v>
      </c>
      <c r="F595" s="26">
        <f>_xlfn.IFNA(VLOOKUP(A595,'313 expiration'!A$1:D$9,4,FALSE),0)</f>
        <v>0</v>
      </c>
      <c r="G595" s="26">
        <f>_xlfn.IFNA(VLOOKUP(A595,'TIF expiration'!$A$1:$B$3,2,FALSE),0)</f>
        <v>0</v>
      </c>
      <c r="H595" s="27">
        <v>0.93</v>
      </c>
    </row>
    <row r="596" spans="1:8" x14ac:dyDescent="0.25">
      <c r="A596" t="s">
        <v>938</v>
      </c>
      <c r="B596" t="s">
        <v>937</v>
      </c>
      <c r="C596" s="26">
        <v>836004960</v>
      </c>
      <c r="D596" s="26">
        <v>836004960</v>
      </c>
      <c r="E596" s="26">
        <v>0</v>
      </c>
      <c r="F596" s="26">
        <f>_xlfn.IFNA(VLOOKUP(A596,'313 expiration'!A$1:D$9,4,FALSE),0)</f>
        <v>0</v>
      </c>
      <c r="G596" s="26">
        <f>_xlfn.IFNA(VLOOKUP(A596,'TIF expiration'!$A$1:$B$3,2,FALSE),0)</f>
        <v>0</v>
      </c>
      <c r="H596" s="27">
        <v>0.93</v>
      </c>
    </row>
    <row r="597" spans="1:8" x14ac:dyDescent="0.25">
      <c r="A597" t="s">
        <v>936</v>
      </c>
      <c r="B597" t="s">
        <v>935</v>
      </c>
      <c r="C597" s="26">
        <v>62923585</v>
      </c>
      <c r="D597" s="26">
        <v>59196497</v>
      </c>
      <c r="E597" s="26">
        <v>7454176</v>
      </c>
      <c r="F597" s="26">
        <f>_xlfn.IFNA(VLOOKUP(A597,'313 expiration'!A$1:D$9,4,FALSE),0)</f>
        <v>0</v>
      </c>
      <c r="G597" s="26">
        <f>_xlfn.IFNA(VLOOKUP(A597,'TIF expiration'!$A$1:$B$3,2,FALSE),0)</f>
        <v>0</v>
      </c>
      <c r="H597" s="27">
        <v>0.93</v>
      </c>
    </row>
    <row r="598" spans="1:8" x14ac:dyDescent="0.25">
      <c r="A598" t="s">
        <v>934</v>
      </c>
      <c r="B598" t="s">
        <v>933</v>
      </c>
      <c r="C598" s="26">
        <v>75868795</v>
      </c>
      <c r="D598" s="26">
        <v>75868795</v>
      </c>
      <c r="E598" s="26">
        <v>0</v>
      </c>
      <c r="F598" s="26">
        <f>_xlfn.IFNA(VLOOKUP(A598,'313 expiration'!A$1:D$9,4,FALSE),0)</f>
        <v>0</v>
      </c>
      <c r="G598" s="26">
        <f>_xlfn.IFNA(VLOOKUP(A598,'TIF expiration'!$A$1:$B$3,2,FALSE),0)</f>
        <v>0</v>
      </c>
      <c r="H598" s="27">
        <v>0.93</v>
      </c>
    </row>
    <row r="599" spans="1:8" x14ac:dyDescent="0.25">
      <c r="A599" t="s">
        <v>932</v>
      </c>
      <c r="B599" t="s">
        <v>931</v>
      </c>
      <c r="C599" s="26">
        <v>89352696</v>
      </c>
      <c r="D599" s="26">
        <v>86164551</v>
      </c>
      <c r="E599" s="26">
        <v>6376290</v>
      </c>
      <c r="F599" s="26">
        <f>_xlfn.IFNA(VLOOKUP(A599,'313 expiration'!A$1:D$9,4,FALSE),0)</f>
        <v>0</v>
      </c>
      <c r="G599" s="26">
        <f>_xlfn.IFNA(VLOOKUP(A599,'TIF expiration'!$A$1:$B$3,2,FALSE),0)</f>
        <v>0</v>
      </c>
      <c r="H599" s="27">
        <v>0.93</v>
      </c>
    </row>
    <row r="600" spans="1:8" x14ac:dyDescent="0.25">
      <c r="A600" t="s">
        <v>930</v>
      </c>
      <c r="B600" t="s">
        <v>929</v>
      </c>
      <c r="C600" s="26">
        <v>907184951</v>
      </c>
      <c r="D600" s="26">
        <v>890305079</v>
      </c>
      <c r="E600" s="26">
        <v>33759744</v>
      </c>
      <c r="F600" s="26">
        <f>_xlfn.IFNA(VLOOKUP(A600,'313 expiration'!A$1:D$9,4,FALSE),0)</f>
        <v>0</v>
      </c>
      <c r="G600" s="26">
        <f>_xlfn.IFNA(VLOOKUP(A600,'TIF expiration'!$A$1:$B$3,2,FALSE),0)</f>
        <v>0</v>
      </c>
      <c r="H600" s="27">
        <v>0.93</v>
      </c>
    </row>
    <row r="601" spans="1:8" x14ac:dyDescent="0.25">
      <c r="A601" t="s">
        <v>928</v>
      </c>
      <c r="B601" t="s">
        <v>927</v>
      </c>
      <c r="C601" s="26">
        <v>426780491</v>
      </c>
      <c r="D601" s="26">
        <v>426780491</v>
      </c>
      <c r="E601" s="26">
        <v>0</v>
      </c>
      <c r="F601" s="26">
        <f>_xlfn.IFNA(VLOOKUP(A601,'313 expiration'!A$1:D$9,4,FALSE),0)</f>
        <v>0</v>
      </c>
      <c r="G601" s="26">
        <f>_xlfn.IFNA(VLOOKUP(A601,'TIF expiration'!$A$1:$B$3,2,FALSE),0)</f>
        <v>0</v>
      </c>
      <c r="H601" s="27">
        <v>0.93</v>
      </c>
    </row>
    <row r="602" spans="1:8" x14ac:dyDescent="0.25">
      <c r="A602" t="s">
        <v>926</v>
      </c>
      <c r="B602" t="s">
        <v>925</v>
      </c>
      <c r="C602" s="26">
        <v>176068725</v>
      </c>
      <c r="D602" s="26">
        <v>175361462</v>
      </c>
      <c r="E602" s="26">
        <v>1414526</v>
      </c>
      <c r="F602" s="26">
        <f>_xlfn.IFNA(VLOOKUP(A602,'313 expiration'!A$1:D$9,4,FALSE),0)</f>
        <v>0</v>
      </c>
      <c r="G602" s="26">
        <f>_xlfn.IFNA(VLOOKUP(A602,'TIF expiration'!$A$1:$B$3,2,FALSE),0)</f>
        <v>0</v>
      </c>
      <c r="H602" s="27">
        <v>0.93</v>
      </c>
    </row>
    <row r="603" spans="1:8" x14ac:dyDescent="0.25">
      <c r="A603" t="s">
        <v>924</v>
      </c>
      <c r="B603" t="s">
        <v>923</v>
      </c>
      <c r="C603" s="26">
        <v>461184001</v>
      </c>
      <c r="D603" s="26">
        <v>458669742</v>
      </c>
      <c r="E603" s="26">
        <v>5028518</v>
      </c>
      <c r="F603" s="26">
        <f>_xlfn.IFNA(VLOOKUP(A603,'313 expiration'!A$1:D$9,4,FALSE),0)</f>
        <v>0</v>
      </c>
      <c r="G603" s="26">
        <f>_xlfn.IFNA(VLOOKUP(A603,'TIF expiration'!$A$1:$B$3,2,FALSE),0)</f>
        <v>0</v>
      </c>
      <c r="H603" s="27">
        <v>0.93</v>
      </c>
    </row>
    <row r="604" spans="1:8" x14ac:dyDescent="0.25">
      <c r="A604" t="s">
        <v>922</v>
      </c>
      <c r="B604" t="s">
        <v>300</v>
      </c>
      <c r="C604" s="26">
        <v>365314800</v>
      </c>
      <c r="D604" s="26">
        <v>358583980</v>
      </c>
      <c r="E604" s="26">
        <v>13461640</v>
      </c>
      <c r="F604" s="26">
        <f>_xlfn.IFNA(VLOOKUP(A604,'313 expiration'!A$1:D$9,4,FALSE),0)</f>
        <v>0</v>
      </c>
      <c r="G604" s="26">
        <f>_xlfn.IFNA(VLOOKUP(A604,'TIF expiration'!$A$1:$B$3,2,FALSE),0)</f>
        <v>0</v>
      </c>
      <c r="H604" s="27">
        <v>0.93</v>
      </c>
    </row>
    <row r="605" spans="1:8" x14ac:dyDescent="0.25">
      <c r="A605" t="s">
        <v>921</v>
      </c>
      <c r="B605" t="s">
        <v>920</v>
      </c>
      <c r="C605" s="26">
        <v>354904621</v>
      </c>
      <c r="D605" s="26">
        <v>339715122</v>
      </c>
      <c r="E605" s="26">
        <v>30378998</v>
      </c>
      <c r="F605" s="26">
        <f>_xlfn.IFNA(VLOOKUP(A605,'313 expiration'!A$1:D$9,4,FALSE),0)</f>
        <v>0</v>
      </c>
      <c r="G605" s="26">
        <f>_xlfn.IFNA(VLOOKUP(A605,'TIF expiration'!$A$1:$B$3,2,FALSE),0)</f>
        <v>0</v>
      </c>
      <c r="H605" s="27">
        <v>0.93</v>
      </c>
    </row>
    <row r="606" spans="1:8" x14ac:dyDescent="0.25">
      <c r="A606" t="s">
        <v>919</v>
      </c>
      <c r="B606" t="s">
        <v>918</v>
      </c>
      <c r="C606" s="26">
        <v>167777559</v>
      </c>
      <c r="D606" s="26">
        <v>167777559</v>
      </c>
      <c r="E606" s="26">
        <v>0</v>
      </c>
      <c r="F606" s="26">
        <f>_xlfn.IFNA(VLOOKUP(A606,'313 expiration'!A$1:D$9,4,FALSE),0)</f>
        <v>0</v>
      </c>
      <c r="G606" s="26">
        <f>_xlfn.IFNA(VLOOKUP(A606,'TIF expiration'!$A$1:$B$3,2,FALSE),0)</f>
        <v>0</v>
      </c>
      <c r="H606" s="27">
        <v>0.93</v>
      </c>
    </row>
    <row r="607" spans="1:8" x14ac:dyDescent="0.25">
      <c r="A607" t="s">
        <v>917</v>
      </c>
      <c r="B607" t="s">
        <v>916</v>
      </c>
      <c r="C607" s="26">
        <v>891643920</v>
      </c>
      <c r="D607" s="26">
        <v>891643920</v>
      </c>
      <c r="E607" s="26">
        <v>0</v>
      </c>
      <c r="F607" s="26">
        <f>_xlfn.IFNA(VLOOKUP(A607,'313 expiration'!A$1:D$9,4,FALSE),0)</f>
        <v>0</v>
      </c>
      <c r="G607" s="26">
        <f>_xlfn.IFNA(VLOOKUP(A607,'TIF expiration'!$A$1:$B$3,2,FALSE),0)</f>
        <v>0</v>
      </c>
      <c r="H607" s="27">
        <v>0.93</v>
      </c>
    </row>
    <row r="608" spans="1:8" x14ac:dyDescent="0.25">
      <c r="A608" t="s">
        <v>915</v>
      </c>
      <c r="B608" t="s">
        <v>914</v>
      </c>
      <c r="C608" s="26">
        <v>1657572199</v>
      </c>
      <c r="D608" s="26">
        <v>1657572199</v>
      </c>
      <c r="E608" s="26">
        <v>0</v>
      </c>
      <c r="F608" s="26">
        <f>_xlfn.IFNA(VLOOKUP(A608,'313 expiration'!A$1:D$9,4,FALSE),0)</f>
        <v>0</v>
      </c>
      <c r="G608" s="26">
        <f>_xlfn.IFNA(VLOOKUP(A608,'TIF expiration'!$A$1:$B$3,2,FALSE),0)</f>
        <v>0</v>
      </c>
      <c r="H608" s="27">
        <v>0.93</v>
      </c>
    </row>
    <row r="609" spans="1:8" x14ac:dyDescent="0.25">
      <c r="A609" t="s">
        <v>913</v>
      </c>
      <c r="B609" t="s">
        <v>912</v>
      </c>
      <c r="C609" s="26">
        <v>2058284977</v>
      </c>
      <c r="D609" s="26">
        <v>2058284977</v>
      </c>
      <c r="E609" s="26">
        <v>0</v>
      </c>
      <c r="F609" s="26">
        <f>_xlfn.IFNA(VLOOKUP(A609,'313 expiration'!A$1:D$9,4,FALSE),0)</f>
        <v>0</v>
      </c>
      <c r="G609" s="26">
        <f>_xlfn.IFNA(VLOOKUP(A609,'TIF expiration'!$A$1:$B$3,2,FALSE),0)</f>
        <v>0</v>
      </c>
      <c r="H609" s="27">
        <v>0.93</v>
      </c>
    </row>
    <row r="610" spans="1:8" x14ac:dyDescent="0.25">
      <c r="A610" t="s">
        <v>911</v>
      </c>
      <c r="B610" t="s">
        <v>910</v>
      </c>
      <c r="C610" s="26">
        <v>206016068</v>
      </c>
      <c r="D610" s="26">
        <v>206016068</v>
      </c>
      <c r="E610" s="26">
        <v>0</v>
      </c>
      <c r="F610" s="26">
        <f>_xlfn.IFNA(VLOOKUP(A610,'313 expiration'!A$1:D$9,4,FALSE),0)</f>
        <v>0</v>
      </c>
      <c r="G610" s="26">
        <f>_xlfn.IFNA(VLOOKUP(A610,'TIF expiration'!$A$1:$B$3,2,FALSE),0)</f>
        <v>0</v>
      </c>
      <c r="H610" s="27">
        <v>0.93</v>
      </c>
    </row>
    <row r="611" spans="1:8" x14ac:dyDescent="0.25">
      <c r="A611" t="s">
        <v>909</v>
      </c>
      <c r="B611" t="s">
        <v>908</v>
      </c>
      <c r="C611" s="26">
        <v>482657682</v>
      </c>
      <c r="D611" s="26">
        <v>482657682</v>
      </c>
      <c r="E611" s="26">
        <v>0</v>
      </c>
      <c r="F611" s="26">
        <f>_xlfn.IFNA(VLOOKUP(A611,'313 expiration'!A$1:D$9,4,FALSE),0)</f>
        <v>0</v>
      </c>
      <c r="G611" s="26">
        <f>_xlfn.IFNA(VLOOKUP(A611,'TIF expiration'!$A$1:$B$3,2,FALSE),0)</f>
        <v>0</v>
      </c>
      <c r="H611" s="27">
        <v>0.93</v>
      </c>
    </row>
    <row r="612" spans="1:8" x14ac:dyDescent="0.25">
      <c r="A612" t="s">
        <v>907</v>
      </c>
      <c r="B612" t="s">
        <v>906</v>
      </c>
      <c r="C612" s="26">
        <v>269631681</v>
      </c>
      <c r="D612" s="26">
        <v>269631681</v>
      </c>
      <c r="E612" s="26">
        <v>0</v>
      </c>
      <c r="F612" s="26">
        <f>_xlfn.IFNA(VLOOKUP(A612,'313 expiration'!A$1:D$9,4,FALSE),0)</f>
        <v>0</v>
      </c>
      <c r="G612" s="26">
        <f>_xlfn.IFNA(VLOOKUP(A612,'TIF expiration'!$A$1:$B$3,2,FALSE),0)</f>
        <v>0</v>
      </c>
      <c r="H612" s="27">
        <v>0.93</v>
      </c>
    </row>
    <row r="613" spans="1:8" x14ac:dyDescent="0.25">
      <c r="A613" t="s">
        <v>905</v>
      </c>
      <c r="B613" t="s">
        <v>904</v>
      </c>
      <c r="C613" s="26">
        <v>1005498376</v>
      </c>
      <c r="D613" s="26">
        <v>1005498376</v>
      </c>
      <c r="E613" s="26">
        <v>0</v>
      </c>
      <c r="F613" s="26">
        <f>_xlfn.IFNA(VLOOKUP(A613,'313 expiration'!A$1:D$9,4,FALSE),0)</f>
        <v>0</v>
      </c>
      <c r="G613" s="26">
        <f>_xlfn.IFNA(VLOOKUP(A613,'TIF expiration'!$A$1:$B$3,2,FALSE),0)</f>
        <v>0</v>
      </c>
      <c r="H613" s="27">
        <v>0.93</v>
      </c>
    </row>
    <row r="614" spans="1:8" x14ac:dyDescent="0.25">
      <c r="A614" t="s">
        <v>903</v>
      </c>
      <c r="B614" t="s">
        <v>902</v>
      </c>
      <c r="C614" s="26">
        <v>641665396</v>
      </c>
      <c r="D614" s="26">
        <v>641665396</v>
      </c>
      <c r="E614" s="26">
        <v>0</v>
      </c>
      <c r="F614" s="26">
        <f>_xlfn.IFNA(VLOOKUP(A614,'313 expiration'!A$1:D$9,4,FALSE),0)</f>
        <v>0</v>
      </c>
      <c r="G614" s="26">
        <f>_xlfn.IFNA(VLOOKUP(A614,'TIF expiration'!$A$1:$B$3,2,FALSE),0)</f>
        <v>0</v>
      </c>
      <c r="H614" s="27">
        <v>0.93</v>
      </c>
    </row>
    <row r="615" spans="1:8" x14ac:dyDescent="0.25">
      <c r="A615" t="s">
        <v>901</v>
      </c>
      <c r="B615" t="s">
        <v>900</v>
      </c>
      <c r="C615" s="26">
        <v>46593649</v>
      </c>
      <c r="D615" s="26">
        <v>46593649</v>
      </c>
      <c r="E615" s="26">
        <v>0</v>
      </c>
      <c r="F615" s="26">
        <f>_xlfn.IFNA(VLOOKUP(A615,'313 expiration'!A$1:D$9,4,FALSE),0)</f>
        <v>0</v>
      </c>
      <c r="G615" s="26">
        <f>_xlfn.IFNA(VLOOKUP(A615,'TIF expiration'!$A$1:$B$3,2,FALSE),0)</f>
        <v>0</v>
      </c>
      <c r="H615" s="27">
        <v>0.93</v>
      </c>
    </row>
    <row r="616" spans="1:8" x14ac:dyDescent="0.25">
      <c r="A616" t="s">
        <v>899</v>
      </c>
      <c r="B616" t="s">
        <v>898</v>
      </c>
      <c r="C616" s="26">
        <v>1248738010</v>
      </c>
      <c r="D616" s="26">
        <v>1248738010</v>
      </c>
      <c r="E616" s="26">
        <v>0</v>
      </c>
      <c r="F616" s="26">
        <f>_xlfn.IFNA(VLOOKUP(A616,'313 expiration'!A$1:D$9,4,FALSE),0)</f>
        <v>0</v>
      </c>
      <c r="G616" s="26">
        <f>_xlfn.IFNA(VLOOKUP(A616,'TIF expiration'!$A$1:$B$3,2,FALSE),0)</f>
        <v>0</v>
      </c>
      <c r="H616" s="27">
        <v>0.93</v>
      </c>
    </row>
    <row r="617" spans="1:8" x14ac:dyDescent="0.25">
      <c r="A617" t="s">
        <v>897</v>
      </c>
      <c r="B617" t="s">
        <v>896</v>
      </c>
      <c r="C617" s="26">
        <v>453693339</v>
      </c>
      <c r="D617" s="26">
        <v>453693339</v>
      </c>
      <c r="E617" s="26">
        <v>0</v>
      </c>
      <c r="F617" s="26">
        <f>_xlfn.IFNA(VLOOKUP(A617,'313 expiration'!A$1:D$9,4,FALSE),0)</f>
        <v>0</v>
      </c>
      <c r="G617" s="26">
        <f>_xlfn.IFNA(VLOOKUP(A617,'TIF expiration'!$A$1:$B$3,2,FALSE),0)</f>
        <v>0</v>
      </c>
      <c r="H617" s="27">
        <v>0.93</v>
      </c>
    </row>
    <row r="618" spans="1:8" x14ac:dyDescent="0.25">
      <c r="A618" t="s">
        <v>895</v>
      </c>
      <c r="B618" t="s">
        <v>894</v>
      </c>
      <c r="C618" s="26">
        <v>221702732</v>
      </c>
      <c r="D618" s="26">
        <v>221702732</v>
      </c>
      <c r="E618" s="26">
        <v>0</v>
      </c>
      <c r="F618" s="26">
        <f>_xlfn.IFNA(VLOOKUP(A618,'313 expiration'!A$1:D$9,4,FALSE),0)</f>
        <v>0</v>
      </c>
      <c r="G618" s="26">
        <f>_xlfn.IFNA(VLOOKUP(A618,'TIF expiration'!$A$1:$B$3,2,FALSE),0)</f>
        <v>0</v>
      </c>
      <c r="H618" s="27">
        <v>0.93</v>
      </c>
    </row>
    <row r="619" spans="1:8" x14ac:dyDescent="0.25">
      <c r="A619" t="s">
        <v>893</v>
      </c>
      <c r="B619" t="s">
        <v>892</v>
      </c>
      <c r="C619" s="26">
        <v>140880692</v>
      </c>
      <c r="D619" s="26">
        <v>140880692</v>
      </c>
      <c r="E619" s="26">
        <v>0</v>
      </c>
      <c r="F619" s="26">
        <f>_xlfn.IFNA(VLOOKUP(A619,'313 expiration'!A$1:D$9,4,FALSE),0)</f>
        <v>0</v>
      </c>
      <c r="G619" s="26">
        <f>_xlfn.IFNA(VLOOKUP(A619,'TIF expiration'!$A$1:$B$3,2,FALSE),0)</f>
        <v>0</v>
      </c>
      <c r="H619" s="27">
        <v>0.93</v>
      </c>
    </row>
    <row r="620" spans="1:8" x14ac:dyDescent="0.25">
      <c r="A620" t="s">
        <v>891</v>
      </c>
      <c r="B620" t="s">
        <v>890</v>
      </c>
      <c r="C620" s="26">
        <v>223200800</v>
      </c>
      <c r="D620" s="26">
        <v>223200800</v>
      </c>
      <c r="E620" s="26">
        <v>0</v>
      </c>
      <c r="F620" s="26">
        <f>_xlfn.IFNA(VLOOKUP(A620,'313 expiration'!A$1:D$9,4,FALSE),0)</f>
        <v>0</v>
      </c>
      <c r="G620" s="26">
        <f>_xlfn.IFNA(VLOOKUP(A620,'TIF expiration'!$A$1:$B$3,2,FALSE),0)</f>
        <v>0</v>
      </c>
      <c r="H620" s="27">
        <v>0.93</v>
      </c>
    </row>
    <row r="621" spans="1:8" x14ac:dyDescent="0.25">
      <c r="A621" t="s">
        <v>889</v>
      </c>
      <c r="B621" t="s">
        <v>888</v>
      </c>
      <c r="C621" s="26">
        <v>83298541</v>
      </c>
      <c r="D621" s="26">
        <v>83298541</v>
      </c>
      <c r="E621" s="26">
        <v>0</v>
      </c>
      <c r="F621" s="26">
        <f>_xlfn.IFNA(VLOOKUP(A621,'313 expiration'!A$1:D$9,4,FALSE),0)</f>
        <v>0</v>
      </c>
      <c r="G621" s="26">
        <f>_xlfn.IFNA(VLOOKUP(A621,'TIF expiration'!$A$1:$B$3,2,FALSE),0)</f>
        <v>0</v>
      </c>
      <c r="H621" s="27">
        <v>0.93</v>
      </c>
    </row>
    <row r="622" spans="1:8" x14ac:dyDescent="0.25">
      <c r="A622" t="s">
        <v>887</v>
      </c>
      <c r="B622" t="s">
        <v>886</v>
      </c>
      <c r="C622" s="26">
        <v>798639081</v>
      </c>
      <c r="D622" s="26">
        <v>778781602</v>
      </c>
      <c r="E622" s="26">
        <v>39714958</v>
      </c>
      <c r="F622" s="26">
        <f>_xlfn.IFNA(VLOOKUP(A622,'313 expiration'!A$1:D$9,4,FALSE),0)</f>
        <v>0</v>
      </c>
      <c r="G622" s="26">
        <f>_xlfn.IFNA(VLOOKUP(A622,'TIF expiration'!$A$1:$B$3,2,FALSE),0)</f>
        <v>0</v>
      </c>
      <c r="H622" s="27">
        <v>0.93</v>
      </c>
    </row>
    <row r="623" spans="1:8" x14ac:dyDescent="0.25">
      <c r="A623" t="s">
        <v>885</v>
      </c>
      <c r="B623" t="s">
        <v>884</v>
      </c>
      <c r="C623" s="26">
        <v>2074596116</v>
      </c>
      <c r="D623" s="26">
        <v>2066381697</v>
      </c>
      <c r="E623" s="26">
        <v>16428838</v>
      </c>
      <c r="F623" s="26">
        <f>_xlfn.IFNA(VLOOKUP(A623,'313 expiration'!A$1:D$9,4,FALSE),0)</f>
        <v>0</v>
      </c>
      <c r="G623" s="26">
        <f>_xlfn.IFNA(VLOOKUP(A623,'TIF expiration'!$A$1:$B$3,2,FALSE),0)</f>
        <v>0</v>
      </c>
      <c r="H623" s="27">
        <v>0.93</v>
      </c>
    </row>
    <row r="624" spans="1:8" x14ac:dyDescent="0.25">
      <c r="A624" t="s">
        <v>883</v>
      </c>
      <c r="B624" t="s">
        <v>882</v>
      </c>
      <c r="C624" s="26">
        <v>4080935345</v>
      </c>
      <c r="D624" s="26">
        <v>4001648511</v>
      </c>
      <c r="E624" s="26">
        <v>158573668</v>
      </c>
      <c r="F624" s="26">
        <f>_xlfn.IFNA(VLOOKUP(A624,'313 expiration'!A$1:D$9,4,FALSE),0)</f>
        <v>0</v>
      </c>
      <c r="G624" s="26">
        <f>_xlfn.IFNA(VLOOKUP(A624,'TIF expiration'!$A$1:$B$3,2,FALSE),0)</f>
        <v>0</v>
      </c>
      <c r="H624" s="27">
        <v>0.93</v>
      </c>
    </row>
    <row r="625" spans="1:8" x14ac:dyDescent="0.25">
      <c r="A625" t="s">
        <v>881</v>
      </c>
      <c r="B625" t="s">
        <v>880</v>
      </c>
      <c r="C625" s="26">
        <v>11368085134</v>
      </c>
      <c r="D625" s="26">
        <v>11368085134</v>
      </c>
      <c r="E625" s="26">
        <v>0</v>
      </c>
      <c r="F625" s="26">
        <f>_xlfn.IFNA(VLOOKUP(A625,'313 expiration'!A$1:D$9,4,FALSE),0)</f>
        <v>0</v>
      </c>
      <c r="G625" s="26">
        <f>_xlfn.IFNA(VLOOKUP(A625,'TIF expiration'!$A$1:$B$3,2,FALSE),0)</f>
        <v>0</v>
      </c>
      <c r="H625" s="27">
        <v>0.93</v>
      </c>
    </row>
    <row r="626" spans="1:8" x14ac:dyDescent="0.25">
      <c r="A626" t="s">
        <v>879</v>
      </c>
      <c r="B626" t="s">
        <v>878</v>
      </c>
      <c r="C626" s="26">
        <v>432227623</v>
      </c>
      <c r="D626" s="26">
        <v>432227623</v>
      </c>
      <c r="E626" s="26">
        <v>0</v>
      </c>
      <c r="F626" s="26">
        <f>_xlfn.IFNA(VLOOKUP(A626,'313 expiration'!A$1:D$9,4,FALSE),0)</f>
        <v>0</v>
      </c>
      <c r="G626" s="26">
        <f>_xlfn.IFNA(VLOOKUP(A626,'TIF expiration'!$A$1:$B$3,2,FALSE),0)</f>
        <v>0</v>
      </c>
      <c r="H626" s="27">
        <v>0.93</v>
      </c>
    </row>
    <row r="627" spans="1:8" x14ac:dyDescent="0.25">
      <c r="A627" t="s">
        <v>877</v>
      </c>
      <c r="B627" t="s">
        <v>876</v>
      </c>
      <c r="C627" s="26">
        <v>417077043</v>
      </c>
      <c r="D627" s="26">
        <v>417077043</v>
      </c>
      <c r="E627" s="26">
        <v>0</v>
      </c>
      <c r="F627" s="26">
        <f>_xlfn.IFNA(VLOOKUP(A627,'313 expiration'!A$1:D$9,4,FALSE),0)</f>
        <v>0</v>
      </c>
      <c r="G627" s="26">
        <f>_xlfn.IFNA(VLOOKUP(A627,'TIF expiration'!$A$1:$B$3,2,FALSE),0)</f>
        <v>0</v>
      </c>
      <c r="H627" s="27">
        <v>0.93</v>
      </c>
    </row>
    <row r="628" spans="1:8" x14ac:dyDescent="0.25">
      <c r="A628" t="s">
        <v>875</v>
      </c>
      <c r="B628" t="s">
        <v>874</v>
      </c>
      <c r="C628" s="26">
        <v>3460732823</v>
      </c>
      <c r="D628" s="26">
        <v>3460732823</v>
      </c>
      <c r="E628" s="26">
        <v>0</v>
      </c>
      <c r="F628" s="26">
        <f>_xlfn.IFNA(VLOOKUP(A628,'313 expiration'!A$1:D$9,4,FALSE),0)</f>
        <v>0</v>
      </c>
      <c r="G628" s="26">
        <f>_xlfn.IFNA(VLOOKUP(A628,'TIF expiration'!$A$1:$B$3,2,FALSE),0)</f>
        <v>0</v>
      </c>
      <c r="H628" s="27">
        <v>0.93</v>
      </c>
    </row>
    <row r="629" spans="1:8" x14ac:dyDescent="0.25">
      <c r="A629" t="s">
        <v>873</v>
      </c>
      <c r="B629" t="s">
        <v>872</v>
      </c>
      <c r="C629" s="26">
        <v>4447102711</v>
      </c>
      <c r="D629" s="26">
        <v>4447102711</v>
      </c>
      <c r="E629" s="26">
        <v>0</v>
      </c>
      <c r="F629" s="26">
        <f>_xlfn.IFNA(VLOOKUP(A629,'313 expiration'!A$1:D$9,4,FALSE),0)</f>
        <v>0</v>
      </c>
      <c r="G629" s="26">
        <f>_xlfn.IFNA(VLOOKUP(A629,'TIF expiration'!$A$1:$B$3,2,FALSE),0)</f>
        <v>0</v>
      </c>
      <c r="H629" s="27">
        <v>0.93</v>
      </c>
    </row>
    <row r="630" spans="1:8" x14ac:dyDescent="0.25">
      <c r="A630" t="s">
        <v>871</v>
      </c>
      <c r="B630" t="s">
        <v>870</v>
      </c>
      <c r="C630" s="26">
        <v>259373486</v>
      </c>
      <c r="D630" s="26">
        <v>259373486</v>
      </c>
      <c r="E630" s="26">
        <v>0</v>
      </c>
      <c r="F630" s="26">
        <f>_xlfn.IFNA(VLOOKUP(A630,'313 expiration'!A$1:D$9,4,FALSE),0)</f>
        <v>0</v>
      </c>
      <c r="G630" s="26">
        <f>_xlfn.IFNA(VLOOKUP(A630,'TIF expiration'!$A$1:$B$3,2,FALSE),0)</f>
        <v>0</v>
      </c>
      <c r="H630" s="27">
        <v>0.93</v>
      </c>
    </row>
    <row r="631" spans="1:8" x14ac:dyDescent="0.25">
      <c r="A631" t="s">
        <v>869</v>
      </c>
      <c r="B631" t="s">
        <v>868</v>
      </c>
      <c r="C631" s="26">
        <v>368025440</v>
      </c>
      <c r="D631" s="26">
        <v>368025440</v>
      </c>
      <c r="E631" s="26">
        <v>0</v>
      </c>
      <c r="F631" s="26">
        <f>_xlfn.IFNA(VLOOKUP(A631,'313 expiration'!A$1:D$9,4,FALSE),0)</f>
        <v>0</v>
      </c>
      <c r="G631" s="26">
        <f>_xlfn.IFNA(VLOOKUP(A631,'TIF expiration'!$A$1:$B$3,2,FALSE),0)</f>
        <v>0</v>
      </c>
      <c r="H631" s="27">
        <v>0.93</v>
      </c>
    </row>
    <row r="632" spans="1:8" x14ac:dyDescent="0.25">
      <c r="A632" t="s">
        <v>867</v>
      </c>
      <c r="B632" t="s">
        <v>866</v>
      </c>
      <c r="C632" s="26">
        <v>296197097</v>
      </c>
      <c r="D632" s="26">
        <v>296197097</v>
      </c>
      <c r="E632" s="26">
        <v>0</v>
      </c>
      <c r="F632" s="26">
        <f>_xlfn.IFNA(VLOOKUP(A632,'313 expiration'!A$1:D$9,4,FALSE),0)</f>
        <v>0</v>
      </c>
      <c r="G632" s="26">
        <f>_xlfn.IFNA(VLOOKUP(A632,'TIF expiration'!$A$1:$B$3,2,FALSE),0)</f>
        <v>0</v>
      </c>
      <c r="H632" s="27">
        <v>0.93</v>
      </c>
    </row>
    <row r="633" spans="1:8" x14ac:dyDescent="0.25">
      <c r="A633" t="s">
        <v>865</v>
      </c>
      <c r="B633" t="s">
        <v>864</v>
      </c>
      <c r="C633" s="26">
        <v>120960173</v>
      </c>
      <c r="D633" s="26">
        <v>120960173</v>
      </c>
      <c r="E633" s="26">
        <v>0</v>
      </c>
      <c r="F633" s="26">
        <f>_xlfn.IFNA(VLOOKUP(A633,'313 expiration'!A$1:D$9,4,FALSE),0)</f>
        <v>0</v>
      </c>
      <c r="G633" s="26">
        <f>_xlfn.IFNA(VLOOKUP(A633,'TIF expiration'!$A$1:$B$3,2,FALSE),0)</f>
        <v>0</v>
      </c>
      <c r="H633" s="27">
        <v>0.93</v>
      </c>
    </row>
    <row r="634" spans="1:8" x14ac:dyDescent="0.25">
      <c r="A634" t="s">
        <v>863</v>
      </c>
      <c r="B634" t="s">
        <v>862</v>
      </c>
      <c r="C634" s="26">
        <v>173421880</v>
      </c>
      <c r="D634" s="26">
        <v>173421880</v>
      </c>
      <c r="E634" s="26">
        <v>0</v>
      </c>
      <c r="F634" s="26">
        <f>_xlfn.IFNA(VLOOKUP(A634,'313 expiration'!A$1:D$9,4,FALSE),0)</f>
        <v>0</v>
      </c>
      <c r="G634" s="26">
        <f>_xlfn.IFNA(VLOOKUP(A634,'TIF expiration'!$A$1:$B$3,2,FALSE),0)</f>
        <v>0</v>
      </c>
      <c r="H634" s="27">
        <v>0.93</v>
      </c>
    </row>
    <row r="635" spans="1:8" x14ac:dyDescent="0.25">
      <c r="A635" t="s">
        <v>861</v>
      </c>
      <c r="B635" t="s">
        <v>860</v>
      </c>
      <c r="C635" s="26">
        <v>114749306</v>
      </c>
      <c r="D635" s="26">
        <v>114749306</v>
      </c>
      <c r="E635" s="26">
        <v>0</v>
      </c>
      <c r="F635" s="26">
        <f>_xlfn.IFNA(VLOOKUP(A635,'313 expiration'!A$1:D$9,4,FALSE),0)</f>
        <v>0</v>
      </c>
      <c r="G635" s="26">
        <f>_xlfn.IFNA(VLOOKUP(A635,'TIF expiration'!$A$1:$B$3,2,FALSE),0)</f>
        <v>0</v>
      </c>
      <c r="H635" s="27">
        <v>0.93</v>
      </c>
    </row>
    <row r="636" spans="1:8" x14ac:dyDescent="0.25">
      <c r="A636" t="s">
        <v>859</v>
      </c>
      <c r="B636" t="s">
        <v>858</v>
      </c>
      <c r="C636" s="26">
        <v>56082385</v>
      </c>
      <c r="D636" s="26">
        <v>56082385</v>
      </c>
      <c r="E636" s="26">
        <v>0</v>
      </c>
      <c r="F636" s="26">
        <f>_xlfn.IFNA(VLOOKUP(A636,'313 expiration'!A$1:D$9,4,FALSE),0)</f>
        <v>0</v>
      </c>
      <c r="G636" s="26">
        <f>_xlfn.IFNA(VLOOKUP(A636,'TIF expiration'!$A$1:$B$3,2,FALSE),0)</f>
        <v>0</v>
      </c>
      <c r="H636" s="27">
        <v>0.93</v>
      </c>
    </row>
    <row r="637" spans="1:8" x14ac:dyDescent="0.25">
      <c r="A637" t="s">
        <v>857</v>
      </c>
      <c r="B637" t="s">
        <v>856</v>
      </c>
      <c r="C637" s="26">
        <v>839062509</v>
      </c>
      <c r="D637" s="26">
        <v>839062509</v>
      </c>
      <c r="E637" s="26">
        <v>0</v>
      </c>
      <c r="F637" s="26">
        <f>_xlfn.IFNA(VLOOKUP(A637,'313 expiration'!A$1:D$9,4,FALSE),0)</f>
        <v>0</v>
      </c>
      <c r="G637" s="26">
        <f>_xlfn.IFNA(VLOOKUP(A637,'TIF expiration'!$A$1:$B$3,2,FALSE),0)</f>
        <v>0</v>
      </c>
      <c r="H637" s="27">
        <v>0.93</v>
      </c>
    </row>
    <row r="638" spans="1:8" x14ac:dyDescent="0.25">
      <c r="A638" t="s">
        <v>855</v>
      </c>
      <c r="B638" t="s">
        <v>854</v>
      </c>
      <c r="C638" s="26">
        <v>318527099</v>
      </c>
      <c r="D638" s="26">
        <v>318527099</v>
      </c>
      <c r="E638" s="26">
        <v>0</v>
      </c>
      <c r="F638" s="26">
        <f>_xlfn.IFNA(VLOOKUP(A638,'313 expiration'!A$1:D$9,4,FALSE),0)</f>
        <v>0</v>
      </c>
      <c r="G638" s="26">
        <f>_xlfn.IFNA(VLOOKUP(A638,'TIF expiration'!$A$1:$B$3,2,FALSE),0)</f>
        <v>0</v>
      </c>
      <c r="H638" s="27">
        <v>0.93</v>
      </c>
    </row>
    <row r="639" spans="1:8" x14ac:dyDescent="0.25">
      <c r="A639" t="s">
        <v>853</v>
      </c>
      <c r="B639" t="s">
        <v>852</v>
      </c>
      <c r="C639" s="26">
        <v>645082905</v>
      </c>
      <c r="D639" s="26">
        <v>634326955</v>
      </c>
      <c r="E639" s="26">
        <v>21511900</v>
      </c>
      <c r="F639" s="26">
        <f>_xlfn.IFNA(VLOOKUP(A639,'313 expiration'!A$1:D$9,4,FALSE),0)</f>
        <v>0</v>
      </c>
      <c r="G639" s="26">
        <f>_xlfn.IFNA(VLOOKUP(A639,'TIF expiration'!$A$1:$B$3,2,FALSE),0)</f>
        <v>0</v>
      </c>
      <c r="H639" s="27">
        <v>0.93</v>
      </c>
    </row>
    <row r="640" spans="1:8" x14ac:dyDescent="0.25">
      <c r="A640" t="s">
        <v>851</v>
      </c>
      <c r="B640" t="s">
        <v>850</v>
      </c>
      <c r="C640" s="26">
        <v>2988093424</v>
      </c>
      <c r="D640" s="26">
        <v>2981758129</v>
      </c>
      <c r="E640" s="26">
        <v>12670590</v>
      </c>
      <c r="F640" s="26">
        <f>_xlfn.IFNA(VLOOKUP(A640,'313 expiration'!A$1:D$9,4,FALSE),0)</f>
        <v>0</v>
      </c>
      <c r="G640" s="26">
        <f>_xlfn.IFNA(VLOOKUP(A640,'TIF expiration'!$A$1:$B$3,2,FALSE),0)</f>
        <v>0</v>
      </c>
      <c r="H640" s="27">
        <v>0.93</v>
      </c>
    </row>
    <row r="641" spans="1:8" x14ac:dyDescent="0.25">
      <c r="A641" t="s">
        <v>849</v>
      </c>
      <c r="B641" t="s">
        <v>848</v>
      </c>
      <c r="C641" s="26">
        <v>3051257968</v>
      </c>
      <c r="D641" s="26">
        <v>3050028668</v>
      </c>
      <c r="E641" s="26">
        <v>2458600</v>
      </c>
      <c r="F641" s="26">
        <f>_xlfn.IFNA(VLOOKUP(A641,'313 expiration'!A$1:D$9,4,FALSE),0)</f>
        <v>0</v>
      </c>
      <c r="G641" s="26">
        <f>_xlfn.IFNA(VLOOKUP(A641,'TIF expiration'!$A$1:$B$3,2,FALSE),0)</f>
        <v>0</v>
      </c>
      <c r="H641" s="27">
        <v>0.93</v>
      </c>
    </row>
    <row r="642" spans="1:8" x14ac:dyDescent="0.25">
      <c r="A642" t="s">
        <v>847</v>
      </c>
      <c r="B642" t="s">
        <v>846</v>
      </c>
      <c r="C642" s="26">
        <v>441553249</v>
      </c>
      <c r="D642" s="26">
        <v>441553249</v>
      </c>
      <c r="E642" s="26">
        <v>0</v>
      </c>
      <c r="F642" s="26">
        <f>_xlfn.IFNA(VLOOKUP(A642,'313 expiration'!A$1:D$9,4,FALSE),0)</f>
        <v>0</v>
      </c>
      <c r="G642" s="26">
        <f>_xlfn.IFNA(VLOOKUP(A642,'TIF expiration'!$A$1:$B$3,2,FALSE),0)</f>
        <v>0</v>
      </c>
      <c r="H642" s="27">
        <v>0.93</v>
      </c>
    </row>
    <row r="643" spans="1:8" x14ac:dyDescent="0.25">
      <c r="A643" t="s">
        <v>845</v>
      </c>
      <c r="B643" t="s">
        <v>844</v>
      </c>
      <c r="C643" s="26">
        <v>1378417470</v>
      </c>
      <c r="D643" s="26">
        <v>1378417470</v>
      </c>
      <c r="E643" s="26">
        <v>0</v>
      </c>
      <c r="F643" s="26">
        <f>_xlfn.IFNA(VLOOKUP(A643,'313 expiration'!A$1:D$9,4,FALSE),0)</f>
        <v>0</v>
      </c>
      <c r="G643" s="26">
        <f>_xlfn.IFNA(VLOOKUP(A643,'TIF expiration'!$A$1:$B$3,2,FALSE),0)</f>
        <v>0</v>
      </c>
      <c r="H643" s="27">
        <v>0.93</v>
      </c>
    </row>
    <row r="644" spans="1:8" x14ac:dyDescent="0.25">
      <c r="A644" t="s">
        <v>843</v>
      </c>
      <c r="B644" t="s">
        <v>842</v>
      </c>
      <c r="C644" s="26">
        <v>1316128665</v>
      </c>
      <c r="D644" s="26">
        <v>1306553403</v>
      </c>
      <c r="E644" s="26">
        <v>19150524</v>
      </c>
      <c r="F644" s="26">
        <f>_xlfn.IFNA(VLOOKUP(A644,'313 expiration'!A$1:D$9,4,FALSE),0)</f>
        <v>0</v>
      </c>
      <c r="G644" s="26">
        <f>_xlfn.IFNA(VLOOKUP(A644,'TIF expiration'!$A$1:$B$3,2,FALSE),0)</f>
        <v>0</v>
      </c>
      <c r="H644" s="27">
        <v>0.93</v>
      </c>
    </row>
    <row r="645" spans="1:8" x14ac:dyDescent="0.25">
      <c r="A645" t="s">
        <v>841</v>
      </c>
      <c r="B645" t="s">
        <v>840</v>
      </c>
      <c r="C645" s="26">
        <v>295587596</v>
      </c>
      <c r="D645" s="26">
        <v>289613814</v>
      </c>
      <c r="E645" s="26">
        <v>11947564</v>
      </c>
      <c r="F645" s="26">
        <f>_xlfn.IFNA(VLOOKUP(A645,'313 expiration'!A$1:D$9,4,FALSE),0)</f>
        <v>0</v>
      </c>
      <c r="G645" s="26">
        <f>_xlfn.IFNA(VLOOKUP(A645,'TIF expiration'!$A$1:$B$3,2,FALSE),0)</f>
        <v>0</v>
      </c>
      <c r="H645" s="27">
        <v>0.93</v>
      </c>
    </row>
    <row r="646" spans="1:8" x14ac:dyDescent="0.25">
      <c r="A646" t="s">
        <v>839</v>
      </c>
      <c r="B646" t="s">
        <v>838</v>
      </c>
      <c r="C646" s="26">
        <v>1216510617</v>
      </c>
      <c r="D646" s="26">
        <v>1198961257</v>
      </c>
      <c r="E646" s="26">
        <v>35098720</v>
      </c>
      <c r="F646" s="26">
        <f>_xlfn.IFNA(VLOOKUP(A646,'313 expiration'!A$1:D$9,4,FALSE),0)</f>
        <v>0</v>
      </c>
      <c r="G646" s="26">
        <f>_xlfn.IFNA(VLOOKUP(A646,'TIF expiration'!$A$1:$B$3,2,FALSE),0)</f>
        <v>0</v>
      </c>
      <c r="H646" s="27">
        <v>0.93</v>
      </c>
    </row>
    <row r="647" spans="1:8" x14ac:dyDescent="0.25">
      <c r="A647" t="s">
        <v>837</v>
      </c>
      <c r="B647" t="s">
        <v>836</v>
      </c>
      <c r="C647" s="26">
        <v>606118181</v>
      </c>
      <c r="D647" s="26">
        <v>587375332</v>
      </c>
      <c r="E647" s="26">
        <v>37485698</v>
      </c>
      <c r="F647" s="26">
        <f>_xlfn.IFNA(VLOOKUP(A647,'313 expiration'!A$1:D$9,4,FALSE),0)</f>
        <v>0</v>
      </c>
      <c r="G647" s="26">
        <f>_xlfn.IFNA(VLOOKUP(A647,'TIF expiration'!$A$1:$B$3,2,FALSE),0)</f>
        <v>0</v>
      </c>
      <c r="H647" s="27">
        <v>0.93</v>
      </c>
    </row>
    <row r="648" spans="1:8" x14ac:dyDescent="0.25">
      <c r="A648" t="s">
        <v>835</v>
      </c>
      <c r="B648" t="s">
        <v>834</v>
      </c>
      <c r="C648" s="26">
        <v>2547692345</v>
      </c>
      <c r="D648" s="26">
        <v>2547692345</v>
      </c>
      <c r="E648" s="26">
        <v>0</v>
      </c>
      <c r="F648" s="26">
        <f>_xlfn.IFNA(VLOOKUP(A648,'313 expiration'!A$1:D$9,4,FALSE),0)</f>
        <v>0</v>
      </c>
      <c r="G648" s="26">
        <f>_xlfn.IFNA(VLOOKUP(A648,'TIF expiration'!$A$1:$B$3,2,FALSE),0)</f>
        <v>0</v>
      </c>
      <c r="H648" s="27">
        <v>0.93</v>
      </c>
    </row>
    <row r="649" spans="1:8" x14ac:dyDescent="0.25">
      <c r="A649" t="s">
        <v>833</v>
      </c>
      <c r="B649" t="s">
        <v>832</v>
      </c>
      <c r="C649" s="26">
        <v>441330745</v>
      </c>
      <c r="D649" s="26">
        <v>441330745</v>
      </c>
      <c r="E649" s="26">
        <v>0</v>
      </c>
      <c r="F649" s="26">
        <f>_xlfn.IFNA(VLOOKUP(A649,'313 expiration'!A$1:D$9,4,FALSE),0)</f>
        <v>0</v>
      </c>
      <c r="G649" s="26">
        <f>_xlfn.IFNA(VLOOKUP(A649,'TIF expiration'!$A$1:$B$3,2,FALSE),0)</f>
        <v>0</v>
      </c>
      <c r="H649" s="27">
        <v>0.93</v>
      </c>
    </row>
    <row r="650" spans="1:8" x14ac:dyDescent="0.25">
      <c r="A650" t="s">
        <v>831</v>
      </c>
      <c r="B650" t="s">
        <v>830</v>
      </c>
      <c r="C650" s="26">
        <v>93538639</v>
      </c>
      <c r="D650" s="26">
        <v>93538639</v>
      </c>
      <c r="E650" s="26">
        <v>0</v>
      </c>
      <c r="F650" s="26">
        <f>_xlfn.IFNA(VLOOKUP(A650,'313 expiration'!A$1:D$9,4,FALSE),0)</f>
        <v>0</v>
      </c>
      <c r="G650" s="26">
        <f>_xlfn.IFNA(VLOOKUP(A650,'TIF expiration'!$A$1:$B$3,2,FALSE),0)</f>
        <v>0</v>
      </c>
      <c r="H650" s="27">
        <v>0.93</v>
      </c>
    </row>
    <row r="651" spans="1:8" x14ac:dyDescent="0.25">
      <c r="A651" t="s">
        <v>829</v>
      </c>
      <c r="B651" t="s">
        <v>828</v>
      </c>
      <c r="C651" s="26">
        <v>65648304</v>
      </c>
      <c r="D651" s="26">
        <v>65648304</v>
      </c>
      <c r="E651" s="26">
        <v>0</v>
      </c>
      <c r="F651" s="26">
        <f>_xlfn.IFNA(VLOOKUP(A651,'313 expiration'!A$1:D$9,4,FALSE),0)</f>
        <v>0</v>
      </c>
      <c r="G651" s="26">
        <f>_xlfn.IFNA(VLOOKUP(A651,'TIF expiration'!$A$1:$B$3,2,FALSE),0)</f>
        <v>0</v>
      </c>
      <c r="H651" s="27">
        <v>0.93</v>
      </c>
    </row>
    <row r="652" spans="1:8" x14ac:dyDescent="0.25">
      <c r="A652" t="s">
        <v>827</v>
      </c>
      <c r="B652" t="s">
        <v>826</v>
      </c>
      <c r="C652" s="26">
        <v>216997522</v>
      </c>
      <c r="D652" s="26">
        <v>216997522</v>
      </c>
      <c r="E652" s="26">
        <v>0</v>
      </c>
      <c r="F652" s="26">
        <f>_xlfn.IFNA(VLOOKUP(A652,'313 expiration'!A$1:D$9,4,FALSE),0)</f>
        <v>0</v>
      </c>
      <c r="G652" s="26">
        <f>_xlfn.IFNA(VLOOKUP(A652,'TIF expiration'!$A$1:$B$3,2,FALSE),0)</f>
        <v>0</v>
      </c>
      <c r="H652" s="27">
        <v>0.93</v>
      </c>
    </row>
    <row r="653" spans="1:8" x14ac:dyDescent="0.25">
      <c r="A653" t="s">
        <v>825</v>
      </c>
      <c r="B653" t="s">
        <v>824</v>
      </c>
      <c r="C653" s="26">
        <v>5620270286</v>
      </c>
      <c r="D653" s="26">
        <v>5620270286</v>
      </c>
      <c r="E653" s="26">
        <v>0</v>
      </c>
      <c r="F653" s="26">
        <f>_xlfn.IFNA(VLOOKUP(A653,'313 expiration'!A$1:D$9,4,FALSE),0)</f>
        <v>0</v>
      </c>
      <c r="G653" s="26">
        <f>_xlfn.IFNA(VLOOKUP(A653,'TIF expiration'!$A$1:$B$3,2,FALSE),0)</f>
        <v>0</v>
      </c>
      <c r="H653" s="27">
        <v>0.93</v>
      </c>
    </row>
    <row r="654" spans="1:8" x14ac:dyDescent="0.25">
      <c r="A654" t="s">
        <v>823</v>
      </c>
      <c r="B654" t="s">
        <v>822</v>
      </c>
      <c r="C654" s="26">
        <v>972758120</v>
      </c>
      <c r="D654" s="26">
        <v>972758120</v>
      </c>
      <c r="E654" s="26">
        <v>0</v>
      </c>
      <c r="F654" s="26">
        <f>_xlfn.IFNA(VLOOKUP(A654,'313 expiration'!A$1:D$9,4,FALSE),0)</f>
        <v>0</v>
      </c>
      <c r="G654" s="26">
        <f>_xlfn.IFNA(VLOOKUP(A654,'TIF expiration'!$A$1:$B$3,2,FALSE),0)</f>
        <v>0</v>
      </c>
      <c r="H654" s="27">
        <v>0.93</v>
      </c>
    </row>
    <row r="655" spans="1:8" x14ac:dyDescent="0.25">
      <c r="A655" t="s">
        <v>821</v>
      </c>
      <c r="B655" t="s">
        <v>820</v>
      </c>
      <c r="C655" s="26">
        <v>578089631</v>
      </c>
      <c r="D655" s="26">
        <v>578089631</v>
      </c>
      <c r="E655" s="26">
        <v>0</v>
      </c>
      <c r="F655" s="26">
        <f>_xlfn.IFNA(VLOOKUP(A655,'313 expiration'!A$1:D$9,4,FALSE),0)</f>
        <v>0</v>
      </c>
      <c r="G655" s="26">
        <f>_xlfn.IFNA(VLOOKUP(A655,'TIF expiration'!$A$1:$B$3,2,FALSE),0)</f>
        <v>0</v>
      </c>
      <c r="H655" s="27">
        <v>0.93</v>
      </c>
    </row>
    <row r="656" spans="1:8" x14ac:dyDescent="0.25">
      <c r="A656" t="s">
        <v>819</v>
      </c>
      <c r="B656" t="s">
        <v>818</v>
      </c>
      <c r="C656" s="26">
        <v>139557375</v>
      </c>
      <c r="D656" s="26">
        <v>139557375</v>
      </c>
      <c r="E656" s="26">
        <v>0</v>
      </c>
      <c r="F656" s="26">
        <f>_xlfn.IFNA(VLOOKUP(A656,'313 expiration'!A$1:D$9,4,FALSE),0)</f>
        <v>0</v>
      </c>
      <c r="G656" s="26">
        <f>_xlfn.IFNA(VLOOKUP(A656,'TIF expiration'!$A$1:$B$3,2,FALSE),0)</f>
        <v>0</v>
      </c>
      <c r="H656" s="27">
        <v>0.93</v>
      </c>
    </row>
    <row r="657" spans="1:8" x14ac:dyDescent="0.25">
      <c r="A657" t="s">
        <v>817</v>
      </c>
      <c r="B657" t="s">
        <v>816</v>
      </c>
      <c r="C657" s="26">
        <v>481027822</v>
      </c>
      <c r="D657" s="26">
        <v>481027822</v>
      </c>
      <c r="E657" s="26">
        <v>0</v>
      </c>
      <c r="F657" s="26">
        <f>_xlfn.IFNA(VLOOKUP(A657,'313 expiration'!A$1:D$9,4,FALSE),0)</f>
        <v>0</v>
      </c>
      <c r="G657" s="26">
        <f>_xlfn.IFNA(VLOOKUP(A657,'TIF expiration'!$A$1:$B$3,2,FALSE),0)</f>
        <v>0</v>
      </c>
      <c r="H657" s="27">
        <v>0.93</v>
      </c>
    </row>
    <row r="658" spans="1:8" x14ac:dyDescent="0.25">
      <c r="A658" t="s">
        <v>815</v>
      </c>
      <c r="B658" t="s">
        <v>814</v>
      </c>
      <c r="C658" s="26">
        <v>199665849</v>
      </c>
      <c r="D658" s="26">
        <v>199665849</v>
      </c>
      <c r="E658" s="26">
        <v>0</v>
      </c>
      <c r="F658" s="26">
        <f>_xlfn.IFNA(VLOOKUP(A658,'313 expiration'!A$1:D$9,4,FALSE),0)</f>
        <v>0</v>
      </c>
      <c r="G658" s="26">
        <f>_xlfn.IFNA(VLOOKUP(A658,'TIF expiration'!$A$1:$B$3,2,FALSE),0)</f>
        <v>0</v>
      </c>
      <c r="H658" s="27">
        <v>0.93</v>
      </c>
    </row>
    <row r="659" spans="1:8" x14ac:dyDescent="0.25">
      <c r="A659" t="s">
        <v>813</v>
      </c>
      <c r="B659" t="s">
        <v>812</v>
      </c>
      <c r="C659" s="26">
        <v>510937385</v>
      </c>
      <c r="D659" s="26">
        <v>507315058</v>
      </c>
      <c r="E659" s="26">
        <v>7244654</v>
      </c>
      <c r="F659" s="26">
        <f>_xlfn.IFNA(VLOOKUP(A659,'313 expiration'!A$1:D$9,4,FALSE),0)</f>
        <v>0</v>
      </c>
      <c r="G659" s="26">
        <f>_xlfn.IFNA(VLOOKUP(A659,'TIF expiration'!$A$1:$B$3,2,FALSE),0)</f>
        <v>0</v>
      </c>
      <c r="H659" s="27">
        <v>0.93</v>
      </c>
    </row>
    <row r="660" spans="1:8" x14ac:dyDescent="0.25">
      <c r="A660" t="s">
        <v>811</v>
      </c>
      <c r="B660" t="s">
        <v>810</v>
      </c>
      <c r="C660" s="26">
        <v>6014592341</v>
      </c>
      <c r="D660" s="26">
        <v>6014592341</v>
      </c>
      <c r="E660" s="26">
        <v>0</v>
      </c>
      <c r="F660" s="26">
        <f>_xlfn.IFNA(VLOOKUP(A660,'313 expiration'!A$1:D$9,4,FALSE),0)</f>
        <v>0</v>
      </c>
      <c r="G660" s="26">
        <f>_xlfn.IFNA(VLOOKUP(A660,'TIF expiration'!$A$1:$B$3,2,FALSE),0)</f>
        <v>0</v>
      </c>
      <c r="H660" s="27">
        <v>0.93</v>
      </c>
    </row>
    <row r="661" spans="1:8" x14ac:dyDescent="0.25">
      <c r="A661" t="s">
        <v>809</v>
      </c>
      <c r="B661" t="s">
        <v>808</v>
      </c>
      <c r="C661" s="26">
        <v>500856875</v>
      </c>
      <c r="D661" s="26">
        <v>500856875</v>
      </c>
      <c r="E661" s="26">
        <v>0</v>
      </c>
      <c r="F661" s="26">
        <f>_xlfn.IFNA(VLOOKUP(A661,'313 expiration'!A$1:D$9,4,FALSE),0)</f>
        <v>0</v>
      </c>
      <c r="G661" s="26">
        <f>_xlfn.IFNA(VLOOKUP(A661,'TIF expiration'!$A$1:$B$3,2,FALSE),0)</f>
        <v>0</v>
      </c>
      <c r="H661" s="27">
        <v>0.93</v>
      </c>
    </row>
    <row r="662" spans="1:8" x14ac:dyDescent="0.25">
      <c r="A662" t="s">
        <v>807</v>
      </c>
      <c r="B662" t="s">
        <v>806</v>
      </c>
      <c r="C662" s="26">
        <v>160972284</v>
      </c>
      <c r="D662" s="26">
        <v>160972284</v>
      </c>
      <c r="E662" s="26">
        <v>0</v>
      </c>
      <c r="F662" s="26">
        <f>_xlfn.IFNA(VLOOKUP(A662,'313 expiration'!A$1:D$9,4,FALSE),0)</f>
        <v>0</v>
      </c>
      <c r="G662" s="26">
        <f>_xlfn.IFNA(VLOOKUP(A662,'TIF expiration'!$A$1:$B$3,2,FALSE),0)</f>
        <v>0</v>
      </c>
      <c r="H662" s="27">
        <v>0.93</v>
      </c>
    </row>
    <row r="663" spans="1:8" x14ac:dyDescent="0.25">
      <c r="A663" t="s">
        <v>805</v>
      </c>
      <c r="B663" t="s">
        <v>804</v>
      </c>
      <c r="C663" s="26">
        <v>215531727</v>
      </c>
      <c r="D663" s="26">
        <v>215531727</v>
      </c>
      <c r="E663" s="26">
        <v>0</v>
      </c>
      <c r="F663" s="26">
        <f>_xlfn.IFNA(VLOOKUP(A663,'313 expiration'!A$1:D$9,4,FALSE),0)</f>
        <v>0</v>
      </c>
      <c r="G663" s="26">
        <f>_xlfn.IFNA(VLOOKUP(A663,'TIF expiration'!$A$1:$B$3,2,FALSE),0)</f>
        <v>0</v>
      </c>
      <c r="H663" s="27">
        <v>0.93</v>
      </c>
    </row>
    <row r="664" spans="1:8" x14ac:dyDescent="0.25">
      <c r="A664" t="s">
        <v>803</v>
      </c>
      <c r="B664" t="s">
        <v>802</v>
      </c>
      <c r="C664" s="26">
        <v>1017387316</v>
      </c>
      <c r="D664" s="26">
        <v>1017387316</v>
      </c>
      <c r="E664" s="26">
        <v>0</v>
      </c>
      <c r="F664" s="26">
        <f>_xlfn.IFNA(VLOOKUP(A664,'313 expiration'!A$1:D$9,4,FALSE),0)</f>
        <v>0</v>
      </c>
      <c r="G664" s="26">
        <f>_xlfn.IFNA(VLOOKUP(A664,'TIF expiration'!$A$1:$B$3,2,FALSE),0)</f>
        <v>0</v>
      </c>
      <c r="H664" s="27">
        <v>0.93</v>
      </c>
    </row>
    <row r="665" spans="1:8" x14ac:dyDescent="0.25">
      <c r="A665" t="s">
        <v>801</v>
      </c>
      <c r="B665" t="s">
        <v>800</v>
      </c>
      <c r="C665" s="26">
        <v>778669281</v>
      </c>
      <c r="D665" s="26">
        <v>778669281</v>
      </c>
      <c r="E665" s="26">
        <v>0</v>
      </c>
      <c r="F665" s="26">
        <f>_xlfn.IFNA(VLOOKUP(A665,'313 expiration'!A$1:D$9,4,FALSE),0)</f>
        <v>0</v>
      </c>
      <c r="G665" s="26">
        <f>_xlfn.IFNA(VLOOKUP(A665,'TIF expiration'!$A$1:$B$3,2,FALSE),0)</f>
        <v>0</v>
      </c>
      <c r="H665" s="27">
        <v>0.93</v>
      </c>
    </row>
    <row r="666" spans="1:8" x14ac:dyDescent="0.25">
      <c r="A666" t="s">
        <v>799</v>
      </c>
      <c r="B666" t="s">
        <v>798</v>
      </c>
      <c r="C666" s="26">
        <v>768158800</v>
      </c>
      <c r="D666" s="26">
        <v>768158800</v>
      </c>
      <c r="E666" s="26">
        <v>0</v>
      </c>
      <c r="F666" s="26">
        <f>_xlfn.IFNA(VLOOKUP(A666,'313 expiration'!A$1:D$9,4,FALSE),0)</f>
        <v>0</v>
      </c>
      <c r="G666" s="26">
        <f>_xlfn.IFNA(VLOOKUP(A666,'TIF expiration'!$A$1:$B$3,2,FALSE),0)</f>
        <v>0</v>
      </c>
      <c r="H666" s="27">
        <v>0.93</v>
      </c>
    </row>
    <row r="667" spans="1:8" x14ac:dyDescent="0.25">
      <c r="A667" t="s">
        <v>797</v>
      </c>
      <c r="B667" t="s">
        <v>796</v>
      </c>
      <c r="C667" s="26">
        <v>200970369</v>
      </c>
      <c r="D667" s="26">
        <v>200970369</v>
      </c>
      <c r="E667" s="26">
        <v>0</v>
      </c>
      <c r="F667" s="26">
        <f>_xlfn.IFNA(VLOOKUP(A667,'313 expiration'!A$1:D$9,4,FALSE),0)</f>
        <v>0</v>
      </c>
      <c r="G667" s="26">
        <f>_xlfn.IFNA(VLOOKUP(A667,'TIF expiration'!$A$1:$B$3,2,FALSE),0)</f>
        <v>0</v>
      </c>
      <c r="H667" s="27">
        <v>0.93</v>
      </c>
    </row>
    <row r="668" spans="1:8" x14ac:dyDescent="0.25">
      <c r="A668" t="s">
        <v>795</v>
      </c>
      <c r="B668" t="s">
        <v>794</v>
      </c>
      <c r="C668" s="26">
        <v>83963433</v>
      </c>
      <c r="D668" s="26">
        <v>83963433</v>
      </c>
      <c r="E668" s="26">
        <v>0</v>
      </c>
      <c r="F668" s="26">
        <f>_xlfn.IFNA(VLOOKUP(A668,'313 expiration'!A$1:D$9,4,FALSE),0)</f>
        <v>0</v>
      </c>
      <c r="G668" s="26">
        <f>_xlfn.IFNA(VLOOKUP(A668,'TIF expiration'!$A$1:$B$3,2,FALSE),0)</f>
        <v>0</v>
      </c>
      <c r="H668" s="27">
        <v>0.93</v>
      </c>
    </row>
    <row r="669" spans="1:8" x14ac:dyDescent="0.25">
      <c r="A669" t="s">
        <v>793</v>
      </c>
      <c r="B669" t="s">
        <v>792</v>
      </c>
      <c r="C669" s="26">
        <v>58117253</v>
      </c>
      <c r="D669" s="26">
        <v>58117253</v>
      </c>
      <c r="E669" s="26">
        <v>0</v>
      </c>
      <c r="F669" s="26">
        <f>_xlfn.IFNA(VLOOKUP(A669,'313 expiration'!A$1:D$9,4,FALSE),0)</f>
        <v>0</v>
      </c>
      <c r="G669" s="26">
        <f>_xlfn.IFNA(VLOOKUP(A669,'TIF expiration'!$A$1:$B$3,2,FALSE),0)</f>
        <v>0</v>
      </c>
      <c r="H669" s="27">
        <v>0.93</v>
      </c>
    </row>
    <row r="670" spans="1:8" x14ac:dyDescent="0.25">
      <c r="A670" t="s">
        <v>791</v>
      </c>
      <c r="B670" t="s">
        <v>790</v>
      </c>
      <c r="C670" s="26">
        <v>3023655468</v>
      </c>
      <c r="D670" s="26">
        <v>3021622389</v>
      </c>
      <c r="E670" s="26">
        <v>4066158</v>
      </c>
      <c r="F670" s="26">
        <f>_xlfn.IFNA(VLOOKUP(A670,'313 expiration'!A$1:D$9,4,FALSE),0)</f>
        <v>0</v>
      </c>
      <c r="G670" s="26">
        <f>_xlfn.IFNA(VLOOKUP(A670,'TIF expiration'!$A$1:$B$3,2,FALSE),0)</f>
        <v>0</v>
      </c>
      <c r="H670" s="27">
        <v>0.93</v>
      </c>
    </row>
    <row r="671" spans="1:8" x14ac:dyDescent="0.25">
      <c r="A671" t="s">
        <v>789</v>
      </c>
      <c r="B671" t="s">
        <v>788</v>
      </c>
      <c r="C671" s="26">
        <v>482228111</v>
      </c>
      <c r="D671" s="26">
        <v>482228111</v>
      </c>
      <c r="E671" s="26">
        <v>0</v>
      </c>
      <c r="F671" s="26">
        <f>_xlfn.IFNA(VLOOKUP(A671,'313 expiration'!A$1:D$9,4,FALSE),0)</f>
        <v>0</v>
      </c>
      <c r="G671" s="26">
        <f>_xlfn.IFNA(VLOOKUP(A671,'TIF expiration'!$A$1:$B$3,2,FALSE),0)</f>
        <v>0</v>
      </c>
      <c r="H671" s="27">
        <v>0.93</v>
      </c>
    </row>
    <row r="672" spans="1:8" x14ac:dyDescent="0.25">
      <c r="A672" t="s">
        <v>787</v>
      </c>
      <c r="B672" t="s">
        <v>786</v>
      </c>
      <c r="C672" s="26">
        <v>205351193</v>
      </c>
      <c r="D672" s="26">
        <v>205351193</v>
      </c>
      <c r="E672" s="26">
        <v>0</v>
      </c>
      <c r="F672" s="26">
        <f>_xlfn.IFNA(VLOOKUP(A672,'313 expiration'!A$1:D$9,4,FALSE),0)</f>
        <v>0</v>
      </c>
      <c r="G672" s="26">
        <f>_xlfn.IFNA(VLOOKUP(A672,'TIF expiration'!$A$1:$B$3,2,FALSE),0)</f>
        <v>0</v>
      </c>
      <c r="H672" s="27">
        <v>0.93</v>
      </c>
    </row>
    <row r="673" spans="1:8" x14ac:dyDescent="0.25">
      <c r="A673" t="s">
        <v>785</v>
      </c>
      <c r="B673" t="s">
        <v>784</v>
      </c>
      <c r="C673" s="26">
        <v>231980335</v>
      </c>
      <c r="D673" s="26">
        <v>231980335</v>
      </c>
      <c r="E673" s="26">
        <v>0</v>
      </c>
      <c r="F673" s="26">
        <f>_xlfn.IFNA(VLOOKUP(A673,'313 expiration'!A$1:D$9,4,FALSE),0)</f>
        <v>0</v>
      </c>
      <c r="G673" s="26">
        <f>_xlfn.IFNA(VLOOKUP(A673,'TIF expiration'!$A$1:$B$3,2,FALSE),0)</f>
        <v>0</v>
      </c>
      <c r="H673" s="27">
        <v>0.93</v>
      </c>
    </row>
    <row r="674" spans="1:8" x14ac:dyDescent="0.25">
      <c r="A674" t="s">
        <v>783</v>
      </c>
      <c r="B674" t="s">
        <v>782</v>
      </c>
      <c r="C674" s="26">
        <v>750585392</v>
      </c>
      <c r="D674" s="26">
        <v>750585392</v>
      </c>
      <c r="E674" s="26">
        <v>0</v>
      </c>
      <c r="F674" s="26">
        <f>_xlfn.IFNA(VLOOKUP(A674,'313 expiration'!A$1:D$9,4,FALSE),0)</f>
        <v>0</v>
      </c>
      <c r="G674" s="26">
        <f>_xlfn.IFNA(VLOOKUP(A674,'TIF expiration'!$A$1:$B$3,2,FALSE),0)</f>
        <v>0</v>
      </c>
      <c r="H674" s="27">
        <v>0.93</v>
      </c>
    </row>
    <row r="675" spans="1:8" x14ac:dyDescent="0.25">
      <c r="A675" t="s">
        <v>781</v>
      </c>
      <c r="B675" t="s">
        <v>780</v>
      </c>
      <c r="C675" s="26">
        <v>2203936212</v>
      </c>
      <c r="D675" s="26">
        <v>2203936212</v>
      </c>
      <c r="E675" s="26">
        <v>0</v>
      </c>
      <c r="F675" s="26">
        <f>_xlfn.IFNA(VLOOKUP(A675,'313 expiration'!A$1:D$9,4,FALSE),0)</f>
        <v>0</v>
      </c>
      <c r="G675" s="26">
        <f>_xlfn.IFNA(VLOOKUP(A675,'TIF expiration'!$A$1:$B$3,2,FALSE),0)</f>
        <v>0</v>
      </c>
      <c r="H675" s="27">
        <v>0.93</v>
      </c>
    </row>
    <row r="676" spans="1:8" x14ac:dyDescent="0.25">
      <c r="A676" t="s">
        <v>779</v>
      </c>
      <c r="B676" t="s">
        <v>778</v>
      </c>
      <c r="C676" s="26">
        <v>188103726</v>
      </c>
      <c r="D676" s="26">
        <v>188103726</v>
      </c>
      <c r="E676" s="26">
        <v>0</v>
      </c>
      <c r="F676" s="26">
        <f>_xlfn.IFNA(VLOOKUP(A676,'313 expiration'!A$1:D$9,4,FALSE),0)</f>
        <v>0</v>
      </c>
      <c r="G676" s="26">
        <f>_xlfn.IFNA(VLOOKUP(A676,'TIF expiration'!$A$1:$B$3,2,FALSE),0)</f>
        <v>0</v>
      </c>
      <c r="H676" s="27">
        <v>0.93</v>
      </c>
    </row>
    <row r="677" spans="1:8" x14ac:dyDescent="0.25">
      <c r="A677" t="s">
        <v>777</v>
      </c>
      <c r="B677" t="s">
        <v>776</v>
      </c>
      <c r="C677" s="26">
        <v>35072642753</v>
      </c>
      <c r="D677" s="26">
        <v>34674627868</v>
      </c>
      <c r="E677" s="26">
        <v>796029770</v>
      </c>
      <c r="F677" s="26">
        <f>_xlfn.IFNA(VLOOKUP(A677,'313 expiration'!A$1:D$9,4,FALSE),0)</f>
        <v>0</v>
      </c>
      <c r="G677" s="26">
        <f>_xlfn.IFNA(VLOOKUP(A677,'TIF expiration'!$A$1:$B$3,2,FALSE),0)</f>
        <v>0</v>
      </c>
      <c r="H677" s="27">
        <v>0.93</v>
      </c>
    </row>
    <row r="678" spans="1:8" x14ac:dyDescent="0.25">
      <c r="A678" t="s">
        <v>775</v>
      </c>
      <c r="B678" t="s">
        <v>774</v>
      </c>
      <c r="C678" s="26">
        <v>2646065866</v>
      </c>
      <c r="D678" s="26">
        <v>2594170408</v>
      </c>
      <c r="E678" s="26">
        <v>103790916</v>
      </c>
      <c r="F678" s="26">
        <f>_xlfn.IFNA(VLOOKUP(A678,'313 expiration'!A$1:D$9,4,FALSE),0)</f>
        <v>0</v>
      </c>
      <c r="G678" s="26">
        <f>_xlfn.IFNA(VLOOKUP(A678,'TIF expiration'!$A$1:$B$3,2,FALSE),0)</f>
        <v>0</v>
      </c>
      <c r="H678" s="27">
        <v>0.93</v>
      </c>
    </row>
    <row r="679" spans="1:8" x14ac:dyDescent="0.25">
      <c r="A679" t="s">
        <v>773</v>
      </c>
      <c r="B679" t="s">
        <v>772</v>
      </c>
      <c r="C679" s="26">
        <v>420124579</v>
      </c>
      <c r="D679" s="26">
        <v>420124579</v>
      </c>
      <c r="E679" s="26">
        <v>0</v>
      </c>
      <c r="F679" s="26">
        <f>_xlfn.IFNA(VLOOKUP(A679,'313 expiration'!A$1:D$9,4,FALSE),0)</f>
        <v>0</v>
      </c>
      <c r="G679" s="26">
        <f>_xlfn.IFNA(VLOOKUP(A679,'TIF expiration'!$A$1:$B$3,2,FALSE),0)</f>
        <v>0</v>
      </c>
      <c r="H679" s="27">
        <v>0.93</v>
      </c>
    </row>
    <row r="680" spans="1:8" x14ac:dyDescent="0.25">
      <c r="A680" t="s">
        <v>771</v>
      </c>
      <c r="B680" t="s">
        <v>770</v>
      </c>
      <c r="C680" s="26">
        <v>133305082</v>
      </c>
      <c r="D680" s="26">
        <v>133305082</v>
      </c>
      <c r="E680" s="26">
        <v>0</v>
      </c>
      <c r="F680" s="26">
        <f>_xlfn.IFNA(VLOOKUP(A680,'313 expiration'!A$1:D$9,4,FALSE),0)</f>
        <v>0</v>
      </c>
      <c r="G680" s="26">
        <f>_xlfn.IFNA(VLOOKUP(A680,'TIF expiration'!$A$1:$B$3,2,FALSE),0)</f>
        <v>0</v>
      </c>
      <c r="H680" s="27">
        <v>0.93</v>
      </c>
    </row>
    <row r="681" spans="1:8" x14ac:dyDescent="0.25">
      <c r="A681" t="s">
        <v>769</v>
      </c>
      <c r="B681" t="s">
        <v>768</v>
      </c>
      <c r="C681" s="26">
        <v>137008069</v>
      </c>
      <c r="D681" s="26">
        <v>137008069</v>
      </c>
      <c r="E681" s="26">
        <v>0</v>
      </c>
      <c r="F681" s="26">
        <f>_xlfn.IFNA(VLOOKUP(A681,'313 expiration'!A$1:D$9,4,FALSE),0)</f>
        <v>0</v>
      </c>
      <c r="G681" s="26">
        <f>_xlfn.IFNA(VLOOKUP(A681,'TIF expiration'!$A$1:$B$3,2,FALSE),0)</f>
        <v>0</v>
      </c>
      <c r="H681" s="27">
        <v>0.93</v>
      </c>
    </row>
    <row r="682" spans="1:8" x14ac:dyDescent="0.25">
      <c r="A682" t="s">
        <v>767</v>
      </c>
      <c r="B682" t="s">
        <v>766</v>
      </c>
      <c r="C682" s="26">
        <v>460669704</v>
      </c>
      <c r="D682" s="26">
        <v>460669704</v>
      </c>
      <c r="E682" s="26">
        <v>0</v>
      </c>
      <c r="F682" s="26">
        <f>_xlfn.IFNA(VLOOKUP(A682,'313 expiration'!A$1:D$9,4,FALSE),0)</f>
        <v>0</v>
      </c>
      <c r="G682" s="26">
        <f>_xlfn.IFNA(VLOOKUP(A682,'TIF expiration'!$A$1:$B$3,2,FALSE),0)</f>
        <v>0</v>
      </c>
      <c r="H682" s="27">
        <v>0.93</v>
      </c>
    </row>
    <row r="683" spans="1:8" x14ac:dyDescent="0.25">
      <c r="A683" t="s">
        <v>765</v>
      </c>
      <c r="B683" t="s">
        <v>764</v>
      </c>
      <c r="C683" s="26">
        <v>189982852</v>
      </c>
      <c r="D683" s="26">
        <v>189982852</v>
      </c>
      <c r="E683" s="26">
        <v>0</v>
      </c>
      <c r="F683" s="26">
        <f>_xlfn.IFNA(VLOOKUP(A683,'313 expiration'!A$1:D$9,4,FALSE),0)</f>
        <v>0</v>
      </c>
      <c r="G683" s="26">
        <f>_xlfn.IFNA(VLOOKUP(A683,'TIF expiration'!$A$1:$B$3,2,FALSE),0)</f>
        <v>0</v>
      </c>
      <c r="H683" s="27">
        <v>0.93</v>
      </c>
    </row>
    <row r="684" spans="1:8" x14ac:dyDescent="0.25">
      <c r="A684" t="s">
        <v>763</v>
      </c>
      <c r="B684" t="s">
        <v>762</v>
      </c>
      <c r="C684" s="26">
        <v>38494009</v>
      </c>
      <c r="D684" s="26">
        <v>38494009</v>
      </c>
      <c r="E684" s="26">
        <v>0</v>
      </c>
      <c r="F684" s="26">
        <f>_xlfn.IFNA(VLOOKUP(A684,'313 expiration'!A$1:D$9,4,FALSE),0)</f>
        <v>0</v>
      </c>
      <c r="G684" s="26">
        <f>_xlfn.IFNA(VLOOKUP(A684,'TIF expiration'!$A$1:$B$3,2,FALSE),0)</f>
        <v>0</v>
      </c>
      <c r="H684" s="27">
        <v>0.93</v>
      </c>
    </row>
    <row r="685" spans="1:8" x14ac:dyDescent="0.25">
      <c r="A685" t="s">
        <v>761</v>
      </c>
      <c r="B685" t="s">
        <v>760</v>
      </c>
      <c r="C685" s="26">
        <v>326647657</v>
      </c>
      <c r="D685" s="26">
        <v>326647657</v>
      </c>
      <c r="E685" s="26">
        <v>0</v>
      </c>
      <c r="F685" s="26">
        <f>_xlfn.IFNA(VLOOKUP(A685,'313 expiration'!A$1:D$9,4,FALSE),0)</f>
        <v>0</v>
      </c>
      <c r="G685" s="26">
        <f>_xlfn.IFNA(VLOOKUP(A685,'TIF expiration'!$A$1:$B$3,2,FALSE),0)</f>
        <v>0</v>
      </c>
      <c r="H685" s="27">
        <v>0.93</v>
      </c>
    </row>
    <row r="686" spans="1:8" x14ac:dyDescent="0.25">
      <c r="A686" t="s">
        <v>759</v>
      </c>
      <c r="B686" t="s">
        <v>758</v>
      </c>
      <c r="C686" s="26">
        <v>137797658</v>
      </c>
      <c r="D686" s="26">
        <v>137797658</v>
      </c>
      <c r="E686" s="26">
        <v>0</v>
      </c>
      <c r="F686" s="26">
        <f>_xlfn.IFNA(VLOOKUP(A686,'313 expiration'!A$1:D$9,4,FALSE),0)</f>
        <v>0</v>
      </c>
      <c r="G686" s="26">
        <f>_xlfn.IFNA(VLOOKUP(A686,'TIF expiration'!$A$1:$B$3,2,FALSE),0)</f>
        <v>0</v>
      </c>
      <c r="H686" s="27">
        <v>0.93</v>
      </c>
    </row>
    <row r="687" spans="1:8" x14ac:dyDescent="0.25">
      <c r="A687" t="s">
        <v>757</v>
      </c>
      <c r="B687" t="s">
        <v>756</v>
      </c>
      <c r="C687" s="26">
        <v>41937263</v>
      </c>
      <c r="D687" s="26">
        <v>41937263</v>
      </c>
      <c r="E687" s="26">
        <v>0</v>
      </c>
      <c r="F687" s="26">
        <f>_xlfn.IFNA(VLOOKUP(A687,'313 expiration'!A$1:D$9,4,FALSE),0)</f>
        <v>0</v>
      </c>
      <c r="G687" s="26">
        <f>_xlfn.IFNA(VLOOKUP(A687,'TIF expiration'!$A$1:$B$3,2,FALSE),0)</f>
        <v>0</v>
      </c>
      <c r="H687" s="27">
        <v>0.93</v>
      </c>
    </row>
    <row r="688" spans="1:8" x14ac:dyDescent="0.25">
      <c r="A688" t="s">
        <v>755</v>
      </c>
      <c r="B688" t="s">
        <v>754</v>
      </c>
      <c r="C688" s="26">
        <v>497458039</v>
      </c>
      <c r="D688" s="26">
        <v>497458039</v>
      </c>
      <c r="E688" s="26">
        <v>0</v>
      </c>
      <c r="F688" s="26">
        <f>_xlfn.IFNA(VLOOKUP(A688,'313 expiration'!A$1:D$9,4,FALSE),0)</f>
        <v>0</v>
      </c>
      <c r="G688" s="26">
        <f>_xlfn.IFNA(VLOOKUP(A688,'TIF expiration'!$A$1:$B$3,2,FALSE),0)</f>
        <v>0</v>
      </c>
      <c r="H688" s="27">
        <v>0.93</v>
      </c>
    </row>
    <row r="689" spans="1:8" x14ac:dyDescent="0.25">
      <c r="A689" t="s">
        <v>753</v>
      </c>
      <c r="B689" t="s">
        <v>752</v>
      </c>
      <c r="C689" s="26">
        <v>172057517</v>
      </c>
      <c r="D689" s="26">
        <v>172057517</v>
      </c>
      <c r="E689" s="26">
        <v>0</v>
      </c>
      <c r="F689" s="26">
        <f>_xlfn.IFNA(VLOOKUP(A689,'313 expiration'!A$1:D$9,4,FALSE),0)</f>
        <v>0</v>
      </c>
      <c r="G689" s="26">
        <f>_xlfn.IFNA(VLOOKUP(A689,'TIF expiration'!$A$1:$B$3,2,FALSE),0)</f>
        <v>0</v>
      </c>
      <c r="H689" s="27">
        <v>0.93</v>
      </c>
    </row>
    <row r="690" spans="1:8" x14ac:dyDescent="0.25">
      <c r="A690" t="s">
        <v>751</v>
      </c>
      <c r="B690" t="s">
        <v>750</v>
      </c>
      <c r="C690" s="26">
        <v>301260919</v>
      </c>
      <c r="D690" s="26">
        <v>301260919</v>
      </c>
      <c r="E690" s="26">
        <v>0</v>
      </c>
      <c r="F690" s="26">
        <f>_xlfn.IFNA(VLOOKUP(A690,'313 expiration'!A$1:D$9,4,FALSE),0)</f>
        <v>0</v>
      </c>
      <c r="G690" s="26">
        <f>_xlfn.IFNA(VLOOKUP(A690,'TIF expiration'!$A$1:$B$3,2,FALSE),0)</f>
        <v>0</v>
      </c>
      <c r="H690" s="27">
        <v>0.93</v>
      </c>
    </row>
    <row r="691" spans="1:8" x14ac:dyDescent="0.25">
      <c r="A691" t="s">
        <v>749</v>
      </c>
      <c r="B691" t="s">
        <v>748</v>
      </c>
      <c r="C691" s="26">
        <v>985484503</v>
      </c>
      <c r="D691" s="26">
        <v>985484503</v>
      </c>
      <c r="E691" s="26">
        <v>0</v>
      </c>
      <c r="F691" s="26">
        <f>_xlfn.IFNA(VLOOKUP(A691,'313 expiration'!A$1:D$9,4,FALSE),0)</f>
        <v>0</v>
      </c>
      <c r="G691" s="26">
        <f>_xlfn.IFNA(VLOOKUP(A691,'TIF expiration'!$A$1:$B$3,2,FALSE),0)</f>
        <v>0</v>
      </c>
      <c r="H691" s="27">
        <v>0.93</v>
      </c>
    </row>
    <row r="692" spans="1:8" x14ac:dyDescent="0.25">
      <c r="A692" t="s">
        <v>747</v>
      </c>
      <c r="B692" t="s">
        <v>746</v>
      </c>
      <c r="C692" s="26">
        <v>269053412</v>
      </c>
      <c r="D692" s="26">
        <v>269053412</v>
      </c>
      <c r="E692" s="26">
        <v>0</v>
      </c>
      <c r="F692" s="26">
        <f>_xlfn.IFNA(VLOOKUP(A692,'313 expiration'!A$1:D$9,4,FALSE),0)</f>
        <v>0</v>
      </c>
      <c r="G692" s="26">
        <f>_xlfn.IFNA(VLOOKUP(A692,'TIF expiration'!$A$1:$B$3,2,FALSE),0)</f>
        <v>0</v>
      </c>
      <c r="H692" s="27">
        <v>0.93</v>
      </c>
    </row>
    <row r="693" spans="1:8" x14ac:dyDescent="0.25">
      <c r="A693" t="s">
        <v>745</v>
      </c>
      <c r="B693" t="s">
        <v>744</v>
      </c>
      <c r="C693" s="26">
        <v>116831187</v>
      </c>
      <c r="D693" s="26">
        <v>116831187</v>
      </c>
      <c r="E693" s="26">
        <v>0</v>
      </c>
      <c r="F693" s="26">
        <f>_xlfn.IFNA(VLOOKUP(A693,'313 expiration'!A$1:D$9,4,FALSE),0)</f>
        <v>0</v>
      </c>
      <c r="G693" s="26">
        <f>_xlfn.IFNA(VLOOKUP(A693,'TIF expiration'!$A$1:$B$3,2,FALSE),0)</f>
        <v>0</v>
      </c>
      <c r="H693" s="27">
        <v>0.93</v>
      </c>
    </row>
    <row r="694" spans="1:8" x14ac:dyDescent="0.25">
      <c r="A694" t="s">
        <v>743</v>
      </c>
      <c r="B694" t="s">
        <v>742</v>
      </c>
      <c r="C694" s="26">
        <v>38964752</v>
      </c>
      <c r="D694" s="26">
        <v>38964752</v>
      </c>
      <c r="E694" s="26">
        <v>0</v>
      </c>
      <c r="F694" s="26">
        <f>_xlfn.IFNA(VLOOKUP(A694,'313 expiration'!A$1:D$9,4,FALSE),0)</f>
        <v>0</v>
      </c>
      <c r="G694" s="26">
        <f>_xlfn.IFNA(VLOOKUP(A694,'TIF expiration'!$A$1:$B$3,2,FALSE),0)</f>
        <v>0</v>
      </c>
      <c r="H694" s="27">
        <v>0.93</v>
      </c>
    </row>
    <row r="695" spans="1:8" x14ac:dyDescent="0.25">
      <c r="A695" t="s">
        <v>741</v>
      </c>
      <c r="B695" t="s">
        <v>740</v>
      </c>
      <c r="C695" s="26">
        <v>100708202</v>
      </c>
      <c r="D695" s="26">
        <v>100708202</v>
      </c>
      <c r="E695" s="26">
        <v>0</v>
      </c>
      <c r="F695" s="26">
        <f>_xlfn.IFNA(VLOOKUP(A695,'313 expiration'!A$1:D$9,4,FALSE),0)</f>
        <v>0</v>
      </c>
      <c r="G695" s="26">
        <f>_xlfn.IFNA(VLOOKUP(A695,'TIF expiration'!$A$1:$B$3,2,FALSE),0)</f>
        <v>0</v>
      </c>
      <c r="H695" s="27">
        <v>0.93</v>
      </c>
    </row>
    <row r="696" spans="1:8" x14ac:dyDescent="0.25">
      <c r="A696" t="s">
        <v>739</v>
      </c>
      <c r="B696" t="s">
        <v>738</v>
      </c>
      <c r="C696" s="26">
        <v>229668769</v>
      </c>
      <c r="D696" s="26">
        <v>229668769</v>
      </c>
      <c r="E696" s="26">
        <v>0</v>
      </c>
      <c r="F696" s="26">
        <f>_xlfn.IFNA(VLOOKUP(A696,'313 expiration'!A$1:D$9,4,FALSE),0)</f>
        <v>0</v>
      </c>
      <c r="G696" s="26">
        <f>_xlfn.IFNA(VLOOKUP(A696,'TIF expiration'!$A$1:$B$3,2,FALSE),0)</f>
        <v>0</v>
      </c>
      <c r="H696" s="27">
        <v>0.93</v>
      </c>
    </row>
    <row r="697" spans="1:8" x14ac:dyDescent="0.25">
      <c r="A697" t="s">
        <v>737</v>
      </c>
      <c r="B697" t="s">
        <v>736</v>
      </c>
      <c r="C697" s="26">
        <v>206858363</v>
      </c>
      <c r="D697" s="26">
        <v>206858363</v>
      </c>
      <c r="E697" s="26">
        <v>0</v>
      </c>
      <c r="F697" s="26">
        <f>_xlfn.IFNA(VLOOKUP(A697,'313 expiration'!A$1:D$9,4,FALSE),0)</f>
        <v>0</v>
      </c>
      <c r="G697" s="26">
        <f>_xlfn.IFNA(VLOOKUP(A697,'TIF expiration'!$A$1:$B$3,2,FALSE),0)</f>
        <v>0</v>
      </c>
      <c r="H697" s="27">
        <v>0.93</v>
      </c>
    </row>
    <row r="698" spans="1:8" x14ac:dyDescent="0.25">
      <c r="A698" t="s">
        <v>735</v>
      </c>
      <c r="B698" t="s">
        <v>734</v>
      </c>
      <c r="C698" s="26">
        <v>37919241245</v>
      </c>
      <c r="D698" s="26">
        <v>37919241245</v>
      </c>
      <c r="E698" s="26">
        <v>0</v>
      </c>
      <c r="F698" s="26">
        <f>_xlfn.IFNA(VLOOKUP(A698,'313 expiration'!A$1:D$9,4,FALSE),0)</f>
        <v>0</v>
      </c>
      <c r="G698" s="26">
        <f>_xlfn.IFNA(VLOOKUP(A698,'TIF expiration'!$A$1:$B$3,2,FALSE),0)</f>
        <v>0</v>
      </c>
      <c r="H698" s="27">
        <v>0.93</v>
      </c>
    </row>
    <row r="699" spans="1:8" x14ac:dyDescent="0.25">
      <c r="A699" t="s">
        <v>733</v>
      </c>
      <c r="B699" t="s">
        <v>732</v>
      </c>
      <c r="C699" s="26">
        <v>6255894170</v>
      </c>
      <c r="D699" s="26">
        <v>6255894170</v>
      </c>
      <c r="E699" s="26">
        <v>0</v>
      </c>
      <c r="F699" s="26">
        <f>_xlfn.IFNA(VLOOKUP(A699,'313 expiration'!A$1:D$9,4,FALSE),0)</f>
        <v>0</v>
      </c>
      <c r="G699" s="26">
        <f>_xlfn.IFNA(VLOOKUP(A699,'TIF expiration'!$A$1:$B$3,2,FALSE),0)</f>
        <v>0</v>
      </c>
      <c r="H699" s="27">
        <v>0.93</v>
      </c>
    </row>
    <row r="700" spans="1:8" x14ac:dyDescent="0.25">
      <c r="A700" t="s">
        <v>731</v>
      </c>
      <c r="B700" t="s">
        <v>730</v>
      </c>
      <c r="C700" s="26">
        <v>3690627953</v>
      </c>
      <c r="D700" s="26">
        <v>3690627953</v>
      </c>
      <c r="E700" s="26">
        <v>0</v>
      </c>
      <c r="F700" s="26">
        <f>_xlfn.IFNA(VLOOKUP(A700,'313 expiration'!A$1:D$9,4,FALSE),0)</f>
        <v>0</v>
      </c>
      <c r="G700" s="26">
        <f>_xlfn.IFNA(VLOOKUP(A700,'TIF expiration'!$A$1:$B$3,2,FALSE),0)</f>
        <v>0</v>
      </c>
      <c r="H700" s="27">
        <v>0.93</v>
      </c>
    </row>
    <row r="701" spans="1:8" x14ac:dyDescent="0.25">
      <c r="A701" t="s">
        <v>729</v>
      </c>
      <c r="B701" t="s">
        <v>728</v>
      </c>
      <c r="C701" s="26">
        <v>6962884637</v>
      </c>
      <c r="D701" s="26">
        <v>6962884637</v>
      </c>
      <c r="E701" s="26">
        <v>0</v>
      </c>
      <c r="F701" s="26">
        <f>_xlfn.IFNA(VLOOKUP(A701,'313 expiration'!A$1:D$9,4,FALSE),0)</f>
        <v>0</v>
      </c>
      <c r="G701" s="26">
        <f>_xlfn.IFNA(VLOOKUP(A701,'TIF expiration'!$A$1:$B$3,2,FALSE),0)</f>
        <v>0</v>
      </c>
      <c r="H701" s="27">
        <v>0.93</v>
      </c>
    </row>
    <row r="702" spans="1:8" x14ac:dyDescent="0.25">
      <c r="A702" t="s">
        <v>727</v>
      </c>
      <c r="B702" t="s">
        <v>726</v>
      </c>
      <c r="C702" s="26">
        <v>874996016</v>
      </c>
      <c r="D702" s="26">
        <v>874996016</v>
      </c>
      <c r="E702" s="26">
        <v>0</v>
      </c>
      <c r="F702" s="26">
        <f>_xlfn.IFNA(VLOOKUP(A702,'313 expiration'!A$1:D$9,4,FALSE),0)</f>
        <v>0</v>
      </c>
      <c r="G702" s="26">
        <f>_xlfn.IFNA(VLOOKUP(A702,'TIF expiration'!$A$1:$B$3,2,FALSE),0)</f>
        <v>0</v>
      </c>
      <c r="H702" s="27">
        <v>0.93</v>
      </c>
    </row>
    <row r="703" spans="1:8" x14ac:dyDescent="0.25">
      <c r="A703" t="s">
        <v>725</v>
      </c>
      <c r="B703" t="s">
        <v>724</v>
      </c>
      <c r="C703" s="26">
        <v>4706119734</v>
      </c>
      <c r="D703" s="26">
        <v>4706119734</v>
      </c>
      <c r="E703" s="26">
        <v>0</v>
      </c>
      <c r="F703" s="26">
        <f>_xlfn.IFNA(VLOOKUP(A703,'313 expiration'!A$1:D$9,4,FALSE),0)</f>
        <v>0</v>
      </c>
      <c r="G703" s="26">
        <f>_xlfn.IFNA(VLOOKUP(A703,'TIF expiration'!$A$1:$B$3,2,FALSE),0)</f>
        <v>0</v>
      </c>
      <c r="H703" s="27">
        <v>0.93</v>
      </c>
    </row>
    <row r="704" spans="1:8" x14ac:dyDescent="0.25">
      <c r="A704" t="s">
        <v>723</v>
      </c>
      <c r="B704" t="s">
        <v>722</v>
      </c>
      <c r="C704" s="26">
        <v>1926145797</v>
      </c>
      <c r="D704" s="26">
        <v>1914823545</v>
      </c>
      <c r="E704" s="26">
        <v>22644504</v>
      </c>
      <c r="F704" s="26">
        <f>_xlfn.IFNA(VLOOKUP(A704,'313 expiration'!A$1:D$9,4,FALSE),0)</f>
        <v>0</v>
      </c>
      <c r="G704" s="26">
        <f>_xlfn.IFNA(VLOOKUP(A704,'TIF expiration'!$A$1:$B$3,2,FALSE),0)</f>
        <v>0</v>
      </c>
      <c r="H704" s="27">
        <v>0.93</v>
      </c>
    </row>
    <row r="705" spans="1:8" x14ac:dyDescent="0.25">
      <c r="A705" t="s">
        <v>721</v>
      </c>
      <c r="B705" t="s">
        <v>720</v>
      </c>
      <c r="C705" s="26">
        <v>275840797</v>
      </c>
      <c r="D705" s="26">
        <v>275840797</v>
      </c>
      <c r="E705" s="26">
        <v>0</v>
      </c>
      <c r="F705" s="26">
        <f>_xlfn.IFNA(VLOOKUP(A705,'313 expiration'!A$1:D$9,4,FALSE),0)</f>
        <v>0</v>
      </c>
      <c r="G705" s="26">
        <f>_xlfn.IFNA(VLOOKUP(A705,'TIF expiration'!$A$1:$B$3,2,FALSE),0)</f>
        <v>0</v>
      </c>
      <c r="H705" s="27">
        <v>0.93</v>
      </c>
    </row>
    <row r="706" spans="1:8" x14ac:dyDescent="0.25">
      <c r="A706" t="s">
        <v>719</v>
      </c>
      <c r="B706" t="s">
        <v>718</v>
      </c>
      <c r="C706" s="26">
        <v>731914055</v>
      </c>
      <c r="D706" s="26">
        <v>731914055</v>
      </c>
      <c r="E706" s="26">
        <v>0</v>
      </c>
      <c r="F706" s="26">
        <f>_xlfn.IFNA(VLOOKUP(A706,'313 expiration'!A$1:D$9,4,FALSE),0)</f>
        <v>0</v>
      </c>
      <c r="G706" s="26">
        <f>_xlfn.IFNA(VLOOKUP(A706,'TIF expiration'!$A$1:$B$3,2,FALSE),0)</f>
        <v>0</v>
      </c>
      <c r="H706" s="27">
        <v>0.93</v>
      </c>
    </row>
    <row r="707" spans="1:8" x14ac:dyDescent="0.25">
      <c r="A707" t="s">
        <v>717</v>
      </c>
      <c r="B707" t="s">
        <v>716</v>
      </c>
      <c r="C707" s="26">
        <v>304529818</v>
      </c>
      <c r="D707" s="26">
        <v>304529818</v>
      </c>
      <c r="E707" s="26">
        <v>0</v>
      </c>
      <c r="F707" s="26">
        <f>_xlfn.IFNA(VLOOKUP(A707,'313 expiration'!A$1:D$9,4,FALSE),0)</f>
        <v>0</v>
      </c>
      <c r="G707" s="26">
        <f>_xlfn.IFNA(VLOOKUP(A707,'TIF expiration'!$A$1:$B$3,2,FALSE),0)</f>
        <v>0</v>
      </c>
      <c r="H707" s="27">
        <v>0.93</v>
      </c>
    </row>
    <row r="708" spans="1:8" x14ac:dyDescent="0.25">
      <c r="A708" t="s">
        <v>715</v>
      </c>
      <c r="B708" t="s">
        <v>714</v>
      </c>
      <c r="C708" s="26">
        <v>119959995</v>
      </c>
      <c r="D708" s="26">
        <v>119959995</v>
      </c>
      <c r="E708" s="26">
        <v>0</v>
      </c>
      <c r="F708" s="26">
        <f>_xlfn.IFNA(VLOOKUP(A708,'313 expiration'!A$1:D$9,4,FALSE),0)</f>
        <v>0</v>
      </c>
      <c r="G708" s="26">
        <f>_xlfn.IFNA(VLOOKUP(A708,'TIF expiration'!$A$1:$B$3,2,FALSE),0)</f>
        <v>0</v>
      </c>
      <c r="H708" s="27">
        <v>0.93</v>
      </c>
    </row>
    <row r="709" spans="1:8" x14ac:dyDescent="0.25">
      <c r="A709" t="s">
        <v>713</v>
      </c>
      <c r="B709" t="s">
        <v>712</v>
      </c>
      <c r="C709" s="26">
        <v>219129911</v>
      </c>
      <c r="D709" s="26">
        <v>215456896</v>
      </c>
      <c r="E709" s="26">
        <v>7346030</v>
      </c>
      <c r="F709" s="26">
        <f>_xlfn.IFNA(VLOOKUP(A709,'313 expiration'!A$1:D$9,4,FALSE),0)</f>
        <v>0</v>
      </c>
      <c r="G709" s="26">
        <f>_xlfn.IFNA(VLOOKUP(A709,'TIF expiration'!$A$1:$B$3,2,FALSE),0)</f>
        <v>0</v>
      </c>
      <c r="H709" s="27">
        <v>0.93</v>
      </c>
    </row>
    <row r="710" spans="1:8" x14ac:dyDescent="0.25">
      <c r="A710" t="s">
        <v>711</v>
      </c>
      <c r="B710" t="s">
        <v>710</v>
      </c>
      <c r="C710" s="26">
        <v>233788711</v>
      </c>
      <c r="D710" s="26">
        <v>226674911</v>
      </c>
      <c r="E710" s="26">
        <v>14227600</v>
      </c>
      <c r="F710" s="26">
        <f>_xlfn.IFNA(VLOOKUP(A710,'313 expiration'!A$1:D$9,4,FALSE),0)</f>
        <v>339823248</v>
      </c>
      <c r="G710" s="26">
        <f>_xlfn.IFNA(VLOOKUP(A710,'TIF expiration'!$A$1:$B$3,2,FALSE),0)</f>
        <v>0</v>
      </c>
      <c r="H710" s="27">
        <v>0.93</v>
      </c>
    </row>
    <row r="711" spans="1:8" x14ac:dyDescent="0.25">
      <c r="A711" t="s">
        <v>709</v>
      </c>
      <c r="B711" t="s">
        <v>708</v>
      </c>
      <c r="C711" s="26">
        <v>155321695</v>
      </c>
      <c r="D711" s="26">
        <v>148222605</v>
      </c>
      <c r="E711" s="26">
        <v>14198180</v>
      </c>
      <c r="F711" s="26">
        <f>_xlfn.IFNA(VLOOKUP(A711,'313 expiration'!A$1:D$9,4,FALSE),0)</f>
        <v>0</v>
      </c>
      <c r="G711" s="26">
        <f>_xlfn.IFNA(VLOOKUP(A711,'TIF expiration'!$A$1:$B$3,2,FALSE),0)</f>
        <v>0</v>
      </c>
      <c r="H711" s="27">
        <v>0.93</v>
      </c>
    </row>
    <row r="712" spans="1:8" x14ac:dyDescent="0.25">
      <c r="A712" t="s">
        <v>707</v>
      </c>
      <c r="B712" t="s">
        <v>706</v>
      </c>
      <c r="C712" s="26">
        <v>2430895302</v>
      </c>
      <c r="D712" s="26">
        <v>2322955727</v>
      </c>
      <c r="E712" s="26">
        <v>215879150</v>
      </c>
      <c r="F712" s="26">
        <f>_xlfn.IFNA(VLOOKUP(A712,'313 expiration'!A$1:D$9,4,FALSE),0)</f>
        <v>0</v>
      </c>
      <c r="G712" s="26">
        <f>_xlfn.IFNA(VLOOKUP(A712,'TIF expiration'!$A$1:$B$3,2,FALSE),0)</f>
        <v>0</v>
      </c>
      <c r="H712" s="27">
        <v>0.93</v>
      </c>
    </row>
    <row r="713" spans="1:8" x14ac:dyDescent="0.25">
      <c r="A713" t="s">
        <v>705</v>
      </c>
      <c r="B713" t="s">
        <v>704</v>
      </c>
      <c r="C713" s="26">
        <v>233196073</v>
      </c>
      <c r="D713" s="26">
        <v>225918533</v>
      </c>
      <c r="E713" s="26">
        <v>14555080</v>
      </c>
      <c r="F713" s="26">
        <f>_xlfn.IFNA(VLOOKUP(A713,'313 expiration'!A$1:D$9,4,FALSE),0)</f>
        <v>0</v>
      </c>
      <c r="G713" s="26">
        <f>_xlfn.IFNA(VLOOKUP(A713,'TIF expiration'!$A$1:$B$3,2,FALSE),0)</f>
        <v>0</v>
      </c>
      <c r="H713" s="27">
        <v>0.93</v>
      </c>
    </row>
    <row r="714" spans="1:8" x14ac:dyDescent="0.25">
      <c r="A714" t="s">
        <v>703</v>
      </c>
      <c r="B714" t="s">
        <v>702</v>
      </c>
      <c r="C714" s="26">
        <v>150214132</v>
      </c>
      <c r="D714" s="26">
        <v>138831187</v>
      </c>
      <c r="E714" s="26">
        <v>22765890</v>
      </c>
      <c r="F714" s="26">
        <f>_xlfn.IFNA(VLOOKUP(A714,'313 expiration'!A$1:D$9,4,FALSE),0)</f>
        <v>0</v>
      </c>
      <c r="G714" s="26">
        <f>_xlfn.IFNA(VLOOKUP(A714,'TIF expiration'!$A$1:$B$3,2,FALSE),0)</f>
        <v>0</v>
      </c>
      <c r="H714" s="27">
        <v>0.93</v>
      </c>
    </row>
    <row r="715" spans="1:8" x14ac:dyDescent="0.25">
      <c r="A715" t="s">
        <v>701</v>
      </c>
      <c r="B715" t="s">
        <v>700</v>
      </c>
      <c r="C715" s="26">
        <v>83225603</v>
      </c>
      <c r="D715" s="26">
        <v>79602613</v>
      </c>
      <c r="E715" s="26">
        <v>7245980</v>
      </c>
      <c r="F715" s="26">
        <f>_xlfn.IFNA(VLOOKUP(A715,'313 expiration'!A$1:D$9,4,FALSE),0)</f>
        <v>0</v>
      </c>
      <c r="G715" s="26">
        <f>_xlfn.IFNA(VLOOKUP(A715,'TIF expiration'!$A$1:$B$3,2,FALSE),0)</f>
        <v>0</v>
      </c>
      <c r="H715" s="27">
        <v>0.93</v>
      </c>
    </row>
    <row r="716" spans="1:8" x14ac:dyDescent="0.25">
      <c r="A716" t="s">
        <v>699</v>
      </c>
      <c r="B716" t="s">
        <v>698</v>
      </c>
      <c r="C716" s="26">
        <v>70140035</v>
      </c>
      <c r="D716" s="26">
        <v>66341310</v>
      </c>
      <c r="E716" s="26">
        <v>7597450</v>
      </c>
      <c r="F716" s="26">
        <f>_xlfn.IFNA(VLOOKUP(A716,'313 expiration'!A$1:D$9,4,FALSE),0)</f>
        <v>0</v>
      </c>
      <c r="G716" s="26">
        <f>_xlfn.IFNA(VLOOKUP(A716,'TIF expiration'!$A$1:$B$3,2,FALSE),0)</f>
        <v>0</v>
      </c>
      <c r="H716" s="27">
        <v>0.93</v>
      </c>
    </row>
    <row r="717" spans="1:8" x14ac:dyDescent="0.25">
      <c r="A717" t="s">
        <v>697</v>
      </c>
      <c r="B717" t="s">
        <v>696</v>
      </c>
      <c r="C717" s="26">
        <v>173010425</v>
      </c>
      <c r="D717" s="26">
        <v>163168905</v>
      </c>
      <c r="E717" s="26">
        <v>19683040</v>
      </c>
      <c r="F717" s="26">
        <f>_xlfn.IFNA(VLOOKUP(A717,'313 expiration'!A$1:D$9,4,FALSE),0)</f>
        <v>0</v>
      </c>
      <c r="G717" s="26">
        <f>_xlfn.IFNA(VLOOKUP(A717,'TIF expiration'!$A$1:$B$3,2,FALSE),0)</f>
        <v>0</v>
      </c>
      <c r="H717" s="27">
        <v>0.93</v>
      </c>
    </row>
    <row r="718" spans="1:8" x14ac:dyDescent="0.25">
      <c r="A718" t="s">
        <v>695</v>
      </c>
      <c r="B718" t="s">
        <v>694</v>
      </c>
      <c r="C718" s="26">
        <v>226487771</v>
      </c>
      <c r="D718" s="26">
        <v>226487771</v>
      </c>
      <c r="E718" s="26">
        <v>0</v>
      </c>
      <c r="F718" s="26">
        <f>_xlfn.IFNA(VLOOKUP(A718,'313 expiration'!A$1:D$9,4,FALSE),0)</f>
        <v>0</v>
      </c>
      <c r="G718" s="26">
        <f>_xlfn.IFNA(VLOOKUP(A718,'TIF expiration'!$A$1:$B$3,2,FALSE),0)</f>
        <v>0</v>
      </c>
      <c r="H718" s="27">
        <v>0.93</v>
      </c>
    </row>
    <row r="719" spans="1:8" x14ac:dyDescent="0.25">
      <c r="A719" t="s">
        <v>693</v>
      </c>
      <c r="B719" t="s">
        <v>692</v>
      </c>
      <c r="C719" s="26">
        <v>2027371515</v>
      </c>
      <c r="D719" s="26">
        <v>2027371515</v>
      </c>
      <c r="E719" s="26">
        <v>0</v>
      </c>
      <c r="F719" s="26">
        <f>_xlfn.IFNA(VLOOKUP(A719,'313 expiration'!A$1:D$9,4,FALSE),0)</f>
        <v>0</v>
      </c>
      <c r="G719" s="26">
        <f>_xlfn.IFNA(VLOOKUP(A719,'TIF expiration'!$A$1:$B$3,2,FALSE),0)</f>
        <v>0</v>
      </c>
      <c r="H719" s="27">
        <v>0.93</v>
      </c>
    </row>
    <row r="720" spans="1:8" x14ac:dyDescent="0.25">
      <c r="A720" t="s">
        <v>691</v>
      </c>
      <c r="B720" t="s">
        <v>690</v>
      </c>
      <c r="C720" s="26">
        <v>179785870</v>
      </c>
      <c r="D720" s="26">
        <v>179785870</v>
      </c>
      <c r="E720" s="26">
        <v>0</v>
      </c>
      <c r="F720" s="26">
        <f>_xlfn.IFNA(VLOOKUP(A720,'313 expiration'!A$1:D$9,4,FALSE),0)</f>
        <v>0</v>
      </c>
      <c r="G720" s="26">
        <f>_xlfn.IFNA(VLOOKUP(A720,'TIF expiration'!$A$1:$B$3,2,FALSE),0)</f>
        <v>0</v>
      </c>
      <c r="H720" s="27">
        <v>0.93</v>
      </c>
    </row>
    <row r="721" spans="1:8" x14ac:dyDescent="0.25">
      <c r="A721" t="s">
        <v>689</v>
      </c>
      <c r="B721" t="s">
        <v>688</v>
      </c>
      <c r="C721" s="26">
        <v>171394134</v>
      </c>
      <c r="D721" s="26">
        <v>171394134</v>
      </c>
      <c r="E721" s="26">
        <v>0</v>
      </c>
      <c r="F721" s="26">
        <f>_xlfn.IFNA(VLOOKUP(A721,'313 expiration'!A$1:D$9,4,FALSE),0)</f>
        <v>0</v>
      </c>
      <c r="G721" s="26">
        <f>_xlfn.IFNA(VLOOKUP(A721,'TIF expiration'!$A$1:$B$3,2,FALSE),0)</f>
        <v>0</v>
      </c>
      <c r="H721" s="27">
        <v>0.93</v>
      </c>
    </row>
    <row r="722" spans="1:8" x14ac:dyDescent="0.25">
      <c r="A722" t="s">
        <v>687</v>
      </c>
      <c r="B722" t="s">
        <v>686</v>
      </c>
      <c r="C722" s="26">
        <v>335315703</v>
      </c>
      <c r="D722" s="26">
        <v>335315703</v>
      </c>
      <c r="E722" s="26">
        <v>0</v>
      </c>
      <c r="F722" s="26">
        <f>_xlfn.IFNA(VLOOKUP(A722,'313 expiration'!A$1:D$9,4,FALSE),0)</f>
        <v>0</v>
      </c>
      <c r="G722" s="26">
        <f>_xlfn.IFNA(VLOOKUP(A722,'TIF expiration'!$A$1:$B$3,2,FALSE),0)</f>
        <v>0</v>
      </c>
      <c r="H722" s="27">
        <v>0.93</v>
      </c>
    </row>
    <row r="723" spans="1:8" x14ac:dyDescent="0.25">
      <c r="A723" t="s">
        <v>685</v>
      </c>
      <c r="B723" t="s">
        <v>684</v>
      </c>
      <c r="C723" s="26">
        <v>475121381</v>
      </c>
      <c r="D723" s="26">
        <v>475121381</v>
      </c>
      <c r="E723" s="26">
        <v>0</v>
      </c>
      <c r="F723" s="26">
        <f>_xlfn.IFNA(VLOOKUP(A723,'313 expiration'!A$1:D$9,4,FALSE),0)</f>
        <v>0</v>
      </c>
      <c r="G723" s="26">
        <f>_xlfn.IFNA(VLOOKUP(A723,'TIF expiration'!$A$1:$B$3,2,FALSE),0)</f>
        <v>0</v>
      </c>
      <c r="H723" s="27">
        <v>0.93</v>
      </c>
    </row>
    <row r="724" spans="1:8" x14ac:dyDescent="0.25">
      <c r="A724" t="s">
        <v>683</v>
      </c>
      <c r="B724" t="s">
        <v>682</v>
      </c>
      <c r="C724" s="26">
        <v>156138197</v>
      </c>
      <c r="D724" s="26">
        <v>156138197</v>
      </c>
      <c r="E724" s="26">
        <v>0</v>
      </c>
      <c r="F724" s="26">
        <f>_xlfn.IFNA(VLOOKUP(A724,'313 expiration'!A$1:D$9,4,FALSE),0)</f>
        <v>0</v>
      </c>
      <c r="G724" s="26">
        <f>_xlfn.IFNA(VLOOKUP(A724,'TIF expiration'!$A$1:$B$3,2,FALSE),0)</f>
        <v>0</v>
      </c>
      <c r="H724" s="27">
        <v>0.93</v>
      </c>
    </row>
    <row r="725" spans="1:8" x14ac:dyDescent="0.25">
      <c r="A725" t="s">
        <v>681</v>
      </c>
      <c r="B725" t="s">
        <v>680</v>
      </c>
      <c r="C725" s="26">
        <v>265666208</v>
      </c>
      <c r="D725" s="26">
        <v>259248812</v>
      </c>
      <c r="E725" s="26">
        <v>12834792</v>
      </c>
      <c r="F725" s="26">
        <f>_xlfn.IFNA(VLOOKUP(A725,'313 expiration'!A$1:D$9,4,FALSE),0)</f>
        <v>0</v>
      </c>
      <c r="G725" s="26">
        <f>_xlfn.IFNA(VLOOKUP(A725,'TIF expiration'!$A$1:$B$3,2,FALSE),0)</f>
        <v>0</v>
      </c>
      <c r="H725" s="27">
        <v>0.93</v>
      </c>
    </row>
    <row r="726" spans="1:8" x14ac:dyDescent="0.25">
      <c r="A726" t="s">
        <v>679</v>
      </c>
      <c r="B726" t="s">
        <v>678</v>
      </c>
      <c r="C726" s="26">
        <v>293164013</v>
      </c>
      <c r="D726" s="26">
        <v>281176353</v>
      </c>
      <c r="E726" s="26">
        <v>23975320</v>
      </c>
      <c r="F726" s="26">
        <f>_xlfn.IFNA(VLOOKUP(A726,'313 expiration'!A$1:D$9,4,FALSE),0)</f>
        <v>0</v>
      </c>
      <c r="G726" s="26">
        <f>_xlfn.IFNA(VLOOKUP(A726,'TIF expiration'!$A$1:$B$3,2,FALSE),0)</f>
        <v>0</v>
      </c>
      <c r="H726" s="27">
        <v>0.93</v>
      </c>
    </row>
    <row r="727" spans="1:8" x14ac:dyDescent="0.25">
      <c r="A727" t="s">
        <v>677</v>
      </c>
      <c r="B727" t="s">
        <v>676</v>
      </c>
      <c r="C727" s="26">
        <v>613086544</v>
      </c>
      <c r="D727" s="26">
        <v>605133426</v>
      </c>
      <c r="E727" s="26">
        <v>15906236</v>
      </c>
      <c r="F727" s="26">
        <f>_xlfn.IFNA(VLOOKUP(A727,'313 expiration'!A$1:D$9,4,FALSE),0)</f>
        <v>0</v>
      </c>
      <c r="G727" s="26">
        <f>_xlfn.IFNA(VLOOKUP(A727,'TIF expiration'!$A$1:$B$3,2,FALSE),0)</f>
        <v>0</v>
      </c>
      <c r="H727" s="27">
        <v>0.93</v>
      </c>
    </row>
    <row r="728" spans="1:8" x14ac:dyDescent="0.25">
      <c r="A728" t="s">
        <v>675</v>
      </c>
      <c r="B728" t="s">
        <v>674</v>
      </c>
      <c r="C728" s="26">
        <v>304409891</v>
      </c>
      <c r="D728" s="26">
        <v>304409891</v>
      </c>
      <c r="E728" s="26">
        <v>0</v>
      </c>
      <c r="F728" s="26">
        <f>_xlfn.IFNA(VLOOKUP(A728,'313 expiration'!A$1:D$9,4,FALSE),0)</f>
        <v>0</v>
      </c>
      <c r="G728" s="26">
        <f>_xlfn.IFNA(VLOOKUP(A728,'TIF expiration'!$A$1:$B$3,2,FALSE),0)</f>
        <v>0</v>
      </c>
      <c r="H728" s="27">
        <v>0.93</v>
      </c>
    </row>
    <row r="729" spans="1:8" x14ac:dyDescent="0.25">
      <c r="A729" t="s">
        <v>673</v>
      </c>
      <c r="B729" t="s">
        <v>672</v>
      </c>
      <c r="C729" s="26">
        <v>818780801</v>
      </c>
      <c r="D729" s="26">
        <v>818780801</v>
      </c>
      <c r="E729" s="26">
        <v>0</v>
      </c>
      <c r="F729" s="26">
        <f>_xlfn.IFNA(VLOOKUP(A729,'313 expiration'!A$1:D$9,4,FALSE),0)</f>
        <v>0</v>
      </c>
      <c r="G729" s="26">
        <f>_xlfn.IFNA(VLOOKUP(A729,'TIF expiration'!$A$1:$B$3,2,FALSE),0)</f>
        <v>0</v>
      </c>
      <c r="H729" s="27">
        <v>0.93</v>
      </c>
    </row>
    <row r="730" spans="1:8" x14ac:dyDescent="0.25">
      <c r="A730" t="s">
        <v>671</v>
      </c>
      <c r="B730" t="s">
        <v>670</v>
      </c>
      <c r="C730" s="26">
        <v>730228721</v>
      </c>
      <c r="D730" s="26">
        <v>730228721</v>
      </c>
      <c r="E730" s="26">
        <v>0</v>
      </c>
      <c r="F730" s="26">
        <f>_xlfn.IFNA(VLOOKUP(A730,'313 expiration'!A$1:D$9,4,FALSE),0)</f>
        <v>0</v>
      </c>
      <c r="G730" s="26">
        <f>_xlfn.IFNA(VLOOKUP(A730,'TIF expiration'!$A$1:$B$3,2,FALSE),0)</f>
        <v>0</v>
      </c>
      <c r="H730" s="27">
        <v>0.93</v>
      </c>
    </row>
    <row r="731" spans="1:8" x14ac:dyDescent="0.25">
      <c r="A731" t="s">
        <v>669</v>
      </c>
      <c r="B731" t="s">
        <v>668</v>
      </c>
      <c r="C731" s="26">
        <v>275701688</v>
      </c>
      <c r="D731" s="26">
        <v>275701688</v>
      </c>
      <c r="E731" s="26">
        <v>0</v>
      </c>
      <c r="F731" s="26">
        <f>_xlfn.IFNA(VLOOKUP(A731,'313 expiration'!A$1:D$9,4,FALSE),0)</f>
        <v>0</v>
      </c>
      <c r="G731" s="26">
        <f>_xlfn.IFNA(VLOOKUP(A731,'TIF expiration'!$A$1:$B$3,2,FALSE),0)</f>
        <v>0</v>
      </c>
      <c r="H731" s="27">
        <v>0.93</v>
      </c>
    </row>
    <row r="732" spans="1:8" x14ac:dyDescent="0.25">
      <c r="A732" t="s">
        <v>667</v>
      </c>
      <c r="B732" t="s">
        <v>666</v>
      </c>
      <c r="C732" s="26">
        <v>160290554</v>
      </c>
      <c r="D732" s="26">
        <v>160290554</v>
      </c>
      <c r="E732" s="26">
        <v>0</v>
      </c>
      <c r="F732" s="26">
        <f>_xlfn.IFNA(VLOOKUP(A732,'313 expiration'!A$1:D$9,4,FALSE),0)</f>
        <v>0</v>
      </c>
      <c r="G732" s="26">
        <f>_xlfn.IFNA(VLOOKUP(A732,'TIF expiration'!$A$1:$B$3,2,FALSE),0)</f>
        <v>0</v>
      </c>
      <c r="H732" s="27">
        <v>0.93</v>
      </c>
    </row>
    <row r="733" spans="1:8" x14ac:dyDescent="0.25">
      <c r="A733" t="s">
        <v>665</v>
      </c>
      <c r="B733" t="s">
        <v>664</v>
      </c>
      <c r="C733" s="26">
        <v>670974451</v>
      </c>
      <c r="D733" s="26">
        <v>656342351</v>
      </c>
      <c r="E733" s="26">
        <v>29264200</v>
      </c>
      <c r="F733" s="26">
        <f>_xlfn.IFNA(VLOOKUP(A733,'313 expiration'!A$1:D$9,4,FALSE),0)</f>
        <v>0</v>
      </c>
      <c r="G733" s="26">
        <f>_xlfn.IFNA(VLOOKUP(A733,'TIF expiration'!$A$1:$B$3,2,FALSE),0)</f>
        <v>0</v>
      </c>
      <c r="H733" s="27">
        <v>0.93</v>
      </c>
    </row>
    <row r="734" spans="1:8" x14ac:dyDescent="0.25">
      <c r="A734" t="s">
        <v>663</v>
      </c>
      <c r="B734" t="s">
        <v>662</v>
      </c>
      <c r="C734" s="26">
        <v>1655430384</v>
      </c>
      <c r="D734" s="26">
        <v>1655430384</v>
      </c>
      <c r="E734" s="26">
        <v>0</v>
      </c>
      <c r="F734" s="26">
        <f>_xlfn.IFNA(VLOOKUP(A734,'313 expiration'!A$1:D$9,4,FALSE),0)</f>
        <v>0</v>
      </c>
      <c r="G734" s="26">
        <f>_xlfn.IFNA(VLOOKUP(A734,'TIF expiration'!$A$1:$B$3,2,FALSE),0)</f>
        <v>0</v>
      </c>
      <c r="H734" s="27">
        <v>0.93</v>
      </c>
    </row>
    <row r="735" spans="1:8" x14ac:dyDescent="0.25">
      <c r="A735" t="s">
        <v>661</v>
      </c>
      <c r="B735" t="s">
        <v>660</v>
      </c>
      <c r="C735" s="26">
        <v>16909954375</v>
      </c>
      <c r="D735" s="26">
        <v>16909954375</v>
      </c>
      <c r="E735" s="26">
        <v>0</v>
      </c>
      <c r="F735" s="26">
        <f>_xlfn.IFNA(VLOOKUP(A735,'313 expiration'!A$1:D$9,4,FALSE),0)</f>
        <v>0</v>
      </c>
      <c r="G735" s="26">
        <f>_xlfn.IFNA(VLOOKUP(A735,'TIF expiration'!$A$1:$B$3,2,FALSE),0)</f>
        <v>0</v>
      </c>
      <c r="H735" s="27">
        <v>0.93</v>
      </c>
    </row>
    <row r="736" spans="1:8" x14ac:dyDescent="0.25">
      <c r="A736" t="s">
        <v>659</v>
      </c>
      <c r="B736" t="s">
        <v>658</v>
      </c>
      <c r="C736" s="26">
        <v>104674668</v>
      </c>
      <c r="D736" s="26">
        <v>104674668</v>
      </c>
      <c r="E736" s="26">
        <v>0</v>
      </c>
      <c r="F736" s="26">
        <f>_xlfn.IFNA(VLOOKUP(A736,'313 expiration'!A$1:D$9,4,FALSE),0)</f>
        <v>0</v>
      </c>
      <c r="G736" s="26">
        <f>_xlfn.IFNA(VLOOKUP(A736,'TIF expiration'!$A$1:$B$3,2,FALSE),0)</f>
        <v>0</v>
      </c>
      <c r="H736" s="27">
        <v>0.93</v>
      </c>
    </row>
    <row r="737" spans="1:8" x14ac:dyDescent="0.25">
      <c r="A737" t="s">
        <v>657</v>
      </c>
      <c r="B737" t="s">
        <v>656</v>
      </c>
      <c r="C737" s="26">
        <v>665233157</v>
      </c>
      <c r="D737" s="26">
        <v>665233157</v>
      </c>
      <c r="E737" s="26">
        <v>0</v>
      </c>
      <c r="F737" s="26">
        <f>_xlfn.IFNA(VLOOKUP(A737,'313 expiration'!A$1:D$9,4,FALSE),0)</f>
        <v>0</v>
      </c>
      <c r="G737" s="26">
        <f>_xlfn.IFNA(VLOOKUP(A737,'TIF expiration'!$A$1:$B$3,2,FALSE),0)</f>
        <v>0</v>
      </c>
      <c r="H737" s="27">
        <v>0.93</v>
      </c>
    </row>
    <row r="738" spans="1:8" x14ac:dyDescent="0.25">
      <c r="A738" t="s">
        <v>655</v>
      </c>
      <c r="B738" t="s">
        <v>654</v>
      </c>
      <c r="C738" s="26">
        <v>2517101687</v>
      </c>
      <c r="D738" s="26">
        <v>2517101687</v>
      </c>
      <c r="E738" s="26">
        <v>0</v>
      </c>
      <c r="F738" s="26">
        <f>_xlfn.IFNA(VLOOKUP(A738,'313 expiration'!A$1:D$9,4,FALSE),0)</f>
        <v>0</v>
      </c>
      <c r="G738" s="26">
        <f>_xlfn.IFNA(VLOOKUP(A738,'TIF expiration'!$A$1:$B$3,2,FALSE),0)</f>
        <v>0</v>
      </c>
      <c r="H738" s="27">
        <v>0.93</v>
      </c>
    </row>
    <row r="739" spans="1:8" x14ac:dyDescent="0.25">
      <c r="A739" t="s">
        <v>653</v>
      </c>
      <c r="B739" t="s">
        <v>652</v>
      </c>
      <c r="C739" s="26">
        <v>590221735</v>
      </c>
      <c r="D739" s="26">
        <v>590221735</v>
      </c>
      <c r="E739" s="26">
        <v>0</v>
      </c>
      <c r="F739" s="26">
        <f>_xlfn.IFNA(VLOOKUP(A739,'313 expiration'!A$1:D$9,4,FALSE),0)</f>
        <v>0</v>
      </c>
      <c r="G739" s="26">
        <f>_xlfn.IFNA(VLOOKUP(A739,'TIF expiration'!$A$1:$B$3,2,FALSE),0)</f>
        <v>0</v>
      </c>
      <c r="H739" s="27">
        <v>0.93</v>
      </c>
    </row>
    <row r="740" spans="1:8" x14ac:dyDescent="0.25">
      <c r="A740" t="s">
        <v>651</v>
      </c>
      <c r="B740" t="s">
        <v>650</v>
      </c>
      <c r="C740" s="26">
        <v>3222132955</v>
      </c>
      <c r="D740" s="26">
        <v>3183716911</v>
      </c>
      <c r="E740" s="26">
        <v>76832088</v>
      </c>
      <c r="F740" s="26">
        <f>_xlfn.IFNA(VLOOKUP(A740,'313 expiration'!A$1:D$9,4,FALSE),0)</f>
        <v>0</v>
      </c>
      <c r="G740" s="26">
        <f>_xlfn.IFNA(VLOOKUP(A740,'TIF expiration'!$A$1:$B$3,2,FALSE),0)</f>
        <v>0</v>
      </c>
      <c r="H740" s="27">
        <v>0.93</v>
      </c>
    </row>
    <row r="741" spans="1:8" x14ac:dyDescent="0.25">
      <c r="A741" t="s">
        <v>649</v>
      </c>
      <c r="B741" t="s">
        <v>648</v>
      </c>
      <c r="C741" s="26">
        <v>590734550</v>
      </c>
      <c r="D741" s="26">
        <v>590734550</v>
      </c>
      <c r="E741" s="26">
        <v>0</v>
      </c>
      <c r="F741" s="26">
        <f>_xlfn.IFNA(VLOOKUP(A741,'313 expiration'!A$1:D$9,4,FALSE),0)</f>
        <v>0</v>
      </c>
      <c r="G741" s="26">
        <f>_xlfn.IFNA(VLOOKUP(A741,'TIF expiration'!$A$1:$B$3,2,FALSE),0)</f>
        <v>0</v>
      </c>
      <c r="H741" s="27">
        <v>0.93</v>
      </c>
    </row>
    <row r="742" spans="1:8" x14ac:dyDescent="0.25">
      <c r="A742" t="s">
        <v>647</v>
      </c>
      <c r="B742" t="s">
        <v>646</v>
      </c>
      <c r="C742" s="26">
        <v>3208286337</v>
      </c>
      <c r="D742" s="26">
        <v>3208286337</v>
      </c>
      <c r="E742" s="26">
        <v>0</v>
      </c>
      <c r="F742" s="26">
        <f>_xlfn.IFNA(VLOOKUP(A742,'313 expiration'!A$1:D$9,4,FALSE),0)</f>
        <v>0</v>
      </c>
      <c r="G742" s="26">
        <f>_xlfn.IFNA(VLOOKUP(A742,'TIF expiration'!$A$1:$B$3,2,FALSE),0)</f>
        <v>0</v>
      </c>
      <c r="H742" s="27">
        <v>0.93</v>
      </c>
    </row>
    <row r="743" spans="1:8" x14ac:dyDescent="0.25">
      <c r="A743" t="s">
        <v>645</v>
      </c>
      <c r="B743" t="s">
        <v>644</v>
      </c>
      <c r="C743" s="26">
        <v>815861567</v>
      </c>
      <c r="D743" s="26">
        <v>815861567</v>
      </c>
      <c r="E743" s="26">
        <v>0</v>
      </c>
      <c r="F743" s="26">
        <f>_xlfn.IFNA(VLOOKUP(A743,'313 expiration'!A$1:D$9,4,FALSE),0)</f>
        <v>0</v>
      </c>
      <c r="G743" s="26">
        <f>_xlfn.IFNA(VLOOKUP(A743,'TIF expiration'!$A$1:$B$3,2,FALSE),0)</f>
        <v>0</v>
      </c>
      <c r="H743" s="27">
        <v>0.93</v>
      </c>
    </row>
    <row r="744" spans="1:8" x14ac:dyDescent="0.25">
      <c r="A744" t="s">
        <v>643</v>
      </c>
      <c r="B744" t="s">
        <v>642</v>
      </c>
      <c r="C744" s="26">
        <v>1105255051</v>
      </c>
      <c r="D744" s="26">
        <v>1105255051</v>
      </c>
      <c r="E744" s="26">
        <v>0</v>
      </c>
      <c r="F744" s="26">
        <f>_xlfn.IFNA(VLOOKUP(A744,'313 expiration'!A$1:D$9,4,FALSE),0)</f>
        <v>0</v>
      </c>
      <c r="G744" s="26">
        <f>_xlfn.IFNA(VLOOKUP(A744,'TIF expiration'!$A$1:$B$3,2,FALSE),0)</f>
        <v>0</v>
      </c>
      <c r="H744" s="27">
        <v>0.93</v>
      </c>
    </row>
    <row r="745" spans="1:8" x14ac:dyDescent="0.25">
      <c r="A745" t="s">
        <v>641</v>
      </c>
      <c r="B745" t="s">
        <v>640</v>
      </c>
      <c r="C745" s="26">
        <v>196165233</v>
      </c>
      <c r="D745" s="26">
        <v>196165233</v>
      </c>
      <c r="E745" s="26">
        <v>0</v>
      </c>
      <c r="F745" s="26">
        <f>_xlfn.IFNA(VLOOKUP(A745,'313 expiration'!A$1:D$9,4,FALSE),0)</f>
        <v>0</v>
      </c>
      <c r="G745" s="26">
        <f>_xlfn.IFNA(VLOOKUP(A745,'TIF expiration'!$A$1:$B$3,2,FALSE),0)</f>
        <v>0</v>
      </c>
      <c r="H745" s="27">
        <v>0.93</v>
      </c>
    </row>
    <row r="746" spans="1:8" x14ac:dyDescent="0.25">
      <c r="A746" t="s">
        <v>639</v>
      </c>
      <c r="B746" t="s">
        <v>638</v>
      </c>
      <c r="C746" s="26">
        <v>60412852</v>
      </c>
      <c r="D746" s="26">
        <v>60412852</v>
      </c>
      <c r="E746" s="26">
        <v>0</v>
      </c>
      <c r="F746" s="26">
        <f>_xlfn.IFNA(VLOOKUP(A746,'313 expiration'!A$1:D$9,4,FALSE),0)</f>
        <v>0</v>
      </c>
      <c r="G746" s="26">
        <f>_xlfn.IFNA(VLOOKUP(A746,'TIF expiration'!$A$1:$B$3,2,FALSE),0)</f>
        <v>0</v>
      </c>
      <c r="H746" s="27">
        <v>0.93</v>
      </c>
    </row>
    <row r="747" spans="1:8" x14ac:dyDescent="0.25">
      <c r="A747" t="s">
        <v>637</v>
      </c>
      <c r="B747" t="s">
        <v>636</v>
      </c>
      <c r="C747" s="26">
        <v>134195021</v>
      </c>
      <c r="D747" s="26">
        <v>134195021</v>
      </c>
      <c r="E747" s="26">
        <v>0</v>
      </c>
      <c r="F747" s="26">
        <f>_xlfn.IFNA(VLOOKUP(A747,'313 expiration'!A$1:D$9,4,FALSE),0)</f>
        <v>0</v>
      </c>
      <c r="G747" s="26">
        <f>_xlfn.IFNA(VLOOKUP(A747,'TIF expiration'!$A$1:$B$3,2,FALSE),0)</f>
        <v>0</v>
      </c>
      <c r="H747" s="27">
        <v>0.93</v>
      </c>
    </row>
    <row r="748" spans="1:8" x14ac:dyDescent="0.25">
      <c r="A748" t="s">
        <v>635</v>
      </c>
      <c r="B748" t="s">
        <v>634</v>
      </c>
      <c r="C748" s="26">
        <v>1130003017</v>
      </c>
      <c r="D748" s="26">
        <v>1130003017</v>
      </c>
      <c r="E748" s="26">
        <v>0</v>
      </c>
      <c r="F748" s="26">
        <f>_xlfn.IFNA(VLOOKUP(A748,'313 expiration'!A$1:D$9,4,FALSE),0)</f>
        <v>0</v>
      </c>
      <c r="G748" s="26">
        <f>_xlfn.IFNA(VLOOKUP(A748,'TIF expiration'!$A$1:$B$3,2,FALSE),0)</f>
        <v>0</v>
      </c>
      <c r="H748" s="27">
        <v>0.93</v>
      </c>
    </row>
    <row r="749" spans="1:8" x14ac:dyDescent="0.25">
      <c r="A749" t="s">
        <v>633</v>
      </c>
      <c r="B749" t="s">
        <v>632</v>
      </c>
      <c r="C749" s="26">
        <v>639332306</v>
      </c>
      <c r="D749" s="26">
        <v>603781777</v>
      </c>
      <c r="E749" s="26">
        <v>71101058</v>
      </c>
      <c r="F749" s="26">
        <f>_xlfn.IFNA(VLOOKUP(A749,'313 expiration'!A$1:D$9,4,FALSE),0)</f>
        <v>0</v>
      </c>
      <c r="G749" s="26">
        <f>_xlfn.IFNA(VLOOKUP(A749,'TIF expiration'!$A$1:$B$3,2,FALSE),0)</f>
        <v>0</v>
      </c>
      <c r="H749" s="27">
        <v>0.93</v>
      </c>
    </row>
    <row r="750" spans="1:8" x14ac:dyDescent="0.25">
      <c r="A750" t="s">
        <v>631</v>
      </c>
      <c r="B750" t="s">
        <v>630</v>
      </c>
      <c r="C750" s="26">
        <v>1907109161</v>
      </c>
      <c r="D750" s="26">
        <v>1877565372</v>
      </c>
      <c r="E750" s="26">
        <v>59087578</v>
      </c>
      <c r="F750" s="26">
        <f>_xlfn.IFNA(VLOOKUP(A750,'313 expiration'!A$1:D$9,4,FALSE),0)</f>
        <v>0</v>
      </c>
      <c r="G750" s="26">
        <f>_xlfn.IFNA(VLOOKUP(A750,'TIF expiration'!$A$1:$B$3,2,FALSE),0)</f>
        <v>0</v>
      </c>
      <c r="H750" s="27">
        <v>0.93</v>
      </c>
    </row>
    <row r="751" spans="1:8" x14ac:dyDescent="0.25">
      <c r="A751" t="s">
        <v>629</v>
      </c>
      <c r="B751" t="s">
        <v>628</v>
      </c>
      <c r="C751" s="26">
        <v>1306806360</v>
      </c>
      <c r="D751" s="26">
        <v>1265033071</v>
      </c>
      <c r="E751" s="26">
        <v>83546578</v>
      </c>
      <c r="F751" s="26">
        <f>_xlfn.IFNA(VLOOKUP(A751,'313 expiration'!A$1:D$9,4,FALSE),0)</f>
        <v>0</v>
      </c>
      <c r="G751" s="26">
        <f>_xlfn.IFNA(VLOOKUP(A751,'TIF expiration'!$A$1:$B$3,2,FALSE),0)</f>
        <v>0</v>
      </c>
      <c r="H751" s="27">
        <v>0.93</v>
      </c>
    </row>
    <row r="752" spans="1:8" x14ac:dyDescent="0.25">
      <c r="A752" t="s">
        <v>627</v>
      </c>
      <c r="B752" t="s">
        <v>626</v>
      </c>
      <c r="C752" s="26">
        <v>1080747729</v>
      </c>
      <c r="D752" s="26">
        <v>1031118351</v>
      </c>
      <c r="E752" s="26">
        <v>99258756</v>
      </c>
      <c r="F752" s="26">
        <f>_xlfn.IFNA(VLOOKUP(A752,'313 expiration'!A$1:D$9,4,FALSE),0)</f>
        <v>0</v>
      </c>
      <c r="G752" s="26">
        <f>_xlfn.IFNA(VLOOKUP(A752,'TIF expiration'!$A$1:$B$3,2,FALSE),0)</f>
        <v>0</v>
      </c>
      <c r="H752" s="27">
        <v>0.93</v>
      </c>
    </row>
    <row r="753" spans="1:8" x14ac:dyDescent="0.25">
      <c r="A753" t="s">
        <v>625</v>
      </c>
      <c r="B753" t="s">
        <v>624</v>
      </c>
      <c r="C753" s="26">
        <v>171122825</v>
      </c>
      <c r="D753" s="26">
        <v>171122825</v>
      </c>
      <c r="E753" s="26">
        <v>0</v>
      </c>
      <c r="F753" s="26">
        <f>_xlfn.IFNA(VLOOKUP(A753,'313 expiration'!A$1:D$9,4,FALSE),0)</f>
        <v>0</v>
      </c>
      <c r="G753" s="26">
        <f>_xlfn.IFNA(VLOOKUP(A753,'TIF expiration'!$A$1:$B$3,2,FALSE),0)</f>
        <v>0</v>
      </c>
      <c r="H753" s="27">
        <v>0.93</v>
      </c>
    </row>
    <row r="754" spans="1:8" x14ac:dyDescent="0.25">
      <c r="A754" t="s">
        <v>623</v>
      </c>
      <c r="B754" t="s">
        <v>622</v>
      </c>
      <c r="C754" s="26">
        <v>1005547884</v>
      </c>
      <c r="D754" s="26">
        <v>1005547884</v>
      </c>
      <c r="E754" s="26">
        <v>0</v>
      </c>
      <c r="F754" s="26">
        <f>_xlfn.IFNA(VLOOKUP(A754,'313 expiration'!A$1:D$9,4,FALSE),0)</f>
        <v>0</v>
      </c>
      <c r="G754" s="26">
        <f>_xlfn.IFNA(VLOOKUP(A754,'TIF expiration'!$A$1:$B$3,2,FALSE),0)</f>
        <v>0</v>
      </c>
      <c r="H754" s="27">
        <v>0.93</v>
      </c>
    </row>
    <row r="755" spans="1:8" x14ac:dyDescent="0.25">
      <c r="A755" t="s">
        <v>621</v>
      </c>
      <c r="B755" t="s">
        <v>620</v>
      </c>
      <c r="C755" s="26">
        <v>984534074</v>
      </c>
      <c r="D755" s="26">
        <v>984534074</v>
      </c>
      <c r="E755" s="26">
        <v>0</v>
      </c>
      <c r="F755" s="26">
        <f>_xlfn.IFNA(VLOOKUP(A755,'313 expiration'!A$1:D$9,4,FALSE),0)</f>
        <v>0</v>
      </c>
      <c r="G755" s="26">
        <f>_xlfn.IFNA(VLOOKUP(A755,'TIF expiration'!$A$1:$B$3,2,FALSE),0)</f>
        <v>0</v>
      </c>
      <c r="H755" s="27">
        <v>0.93</v>
      </c>
    </row>
    <row r="756" spans="1:8" x14ac:dyDescent="0.25">
      <c r="A756" t="s">
        <v>619</v>
      </c>
      <c r="B756" t="s">
        <v>618</v>
      </c>
      <c r="C756" s="26">
        <v>306261298</v>
      </c>
      <c r="D756" s="26">
        <v>306261298</v>
      </c>
      <c r="E756" s="26">
        <v>0</v>
      </c>
      <c r="F756" s="26">
        <f>_xlfn.IFNA(VLOOKUP(A756,'313 expiration'!A$1:D$9,4,FALSE),0)</f>
        <v>0</v>
      </c>
      <c r="G756" s="26">
        <f>_xlfn.IFNA(VLOOKUP(A756,'TIF expiration'!$A$1:$B$3,2,FALSE),0)</f>
        <v>0</v>
      </c>
      <c r="H756" s="27">
        <v>0.93</v>
      </c>
    </row>
    <row r="757" spans="1:8" x14ac:dyDescent="0.25">
      <c r="A757" t="s">
        <v>617</v>
      </c>
      <c r="B757" t="s">
        <v>616</v>
      </c>
      <c r="C757" s="26">
        <v>57546013</v>
      </c>
      <c r="D757" s="26">
        <v>57546013</v>
      </c>
      <c r="E757" s="26">
        <v>0</v>
      </c>
      <c r="F757" s="26">
        <f>_xlfn.IFNA(VLOOKUP(A757,'313 expiration'!A$1:D$9,4,FALSE),0)</f>
        <v>0</v>
      </c>
      <c r="G757" s="26">
        <f>_xlfn.IFNA(VLOOKUP(A757,'TIF expiration'!$A$1:$B$3,2,FALSE),0)</f>
        <v>0</v>
      </c>
      <c r="H757" s="27">
        <v>0.93</v>
      </c>
    </row>
    <row r="758" spans="1:8" x14ac:dyDescent="0.25">
      <c r="A758" t="s">
        <v>615</v>
      </c>
      <c r="B758" t="s">
        <v>614</v>
      </c>
      <c r="C758" s="26">
        <v>537449735</v>
      </c>
      <c r="D758" s="26">
        <v>528019604</v>
      </c>
      <c r="E758" s="26">
        <v>18860262</v>
      </c>
      <c r="F758" s="26">
        <f>_xlfn.IFNA(VLOOKUP(A758,'313 expiration'!A$1:D$9,4,FALSE),0)</f>
        <v>0</v>
      </c>
      <c r="G758" s="26">
        <f>_xlfn.IFNA(VLOOKUP(A758,'TIF expiration'!$A$1:$B$3,2,FALSE),0)</f>
        <v>0</v>
      </c>
      <c r="H758" s="27">
        <v>0.93</v>
      </c>
    </row>
    <row r="759" spans="1:8" x14ac:dyDescent="0.25">
      <c r="A759" t="s">
        <v>613</v>
      </c>
      <c r="B759" t="s">
        <v>612</v>
      </c>
      <c r="C759" s="26">
        <v>384230543</v>
      </c>
      <c r="D759" s="26">
        <v>376381538</v>
      </c>
      <c r="E759" s="26">
        <v>15698010</v>
      </c>
      <c r="F759" s="26">
        <f>_xlfn.IFNA(VLOOKUP(A759,'313 expiration'!A$1:D$9,4,FALSE),0)</f>
        <v>0</v>
      </c>
      <c r="G759" s="26">
        <f>_xlfn.IFNA(VLOOKUP(A759,'TIF expiration'!$A$1:$B$3,2,FALSE),0)</f>
        <v>0</v>
      </c>
      <c r="H759" s="27">
        <v>0.93</v>
      </c>
    </row>
    <row r="760" spans="1:8" x14ac:dyDescent="0.25">
      <c r="A760" t="s">
        <v>611</v>
      </c>
      <c r="B760" t="s">
        <v>610</v>
      </c>
      <c r="C760" s="26">
        <v>3506472412</v>
      </c>
      <c r="D760" s="26">
        <v>3456966507</v>
      </c>
      <c r="E760" s="26">
        <v>99011810</v>
      </c>
      <c r="F760" s="26">
        <f>_xlfn.IFNA(VLOOKUP(A760,'313 expiration'!A$1:D$9,4,FALSE),0)</f>
        <v>0</v>
      </c>
      <c r="G760" s="26">
        <f>_xlfn.IFNA(VLOOKUP(A760,'TIF expiration'!$A$1:$B$3,2,FALSE),0)</f>
        <v>0</v>
      </c>
      <c r="H760" s="27">
        <v>0.93</v>
      </c>
    </row>
    <row r="761" spans="1:8" x14ac:dyDescent="0.25">
      <c r="A761" t="s">
        <v>609</v>
      </c>
      <c r="B761" t="s">
        <v>608</v>
      </c>
      <c r="C761" s="26">
        <v>168167326</v>
      </c>
      <c r="D761" s="26">
        <v>162856201</v>
      </c>
      <c r="E761" s="26">
        <v>10622250</v>
      </c>
      <c r="F761" s="26">
        <f>_xlfn.IFNA(VLOOKUP(A761,'313 expiration'!A$1:D$9,4,FALSE),0)</f>
        <v>0</v>
      </c>
      <c r="G761" s="26">
        <f>_xlfn.IFNA(VLOOKUP(A761,'TIF expiration'!$A$1:$B$3,2,FALSE),0)</f>
        <v>0</v>
      </c>
      <c r="H761" s="27">
        <v>0.93</v>
      </c>
    </row>
    <row r="762" spans="1:8" x14ac:dyDescent="0.25">
      <c r="A762" t="s">
        <v>607</v>
      </c>
      <c r="B762" t="s">
        <v>606</v>
      </c>
      <c r="C762" s="26">
        <v>236169453</v>
      </c>
      <c r="D762" s="26">
        <v>236169453</v>
      </c>
      <c r="E762" s="26">
        <v>0</v>
      </c>
      <c r="F762" s="26">
        <f>_xlfn.IFNA(VLOOKUP(A762,'313 expiration'!A$1:D$9,4,FALSE),0)</f>
        <v>0</v>
      </c>
      <c r="G762" s="26">
        <f>_xlfn.IFNA(VLOOKUP(A762,'TIF expiration'!$A$1:$B$3,2,FALSE),0)</f>
        <v>0</v>
      </c>
      <c r="H762" s="27">
        <v>0.93</v>
      </c>
    </row>
    <row r="763" spans="1:8" x14ac:dyDescent="0.25">
      <c r="A763" t="s">
        <v>605</v>
      </c>
      <c r="B763" t="s">
        <v>604</v>
      </c>
      <c r="C763" s="26">
        <v>1397070126</v>
      </c>
      <c r="D763" s="26">
        <v>1397070126</v>
      </c>
      <c r="E763" s="26">
        <v>0</v>
      </c>
      <c r="F763" s="26">
        <f>_xlfn.IFNA(VLOOKUP(A763,'313 expiration'!A$1:D$9,4,FALSE),0)</f>
        <v>0</v>
      </c>
      <c r="G763" s="26">
        <f>_xlfn.IFNA(VLOOKUP(A763,'TIF expiration'!$A$1:$B$3,2,FALSE),0)</f>
        <v>0</v>
      </c>
      <c r="H763" s="27">
        <v>0.93</v>
      </c>
    </row>
    <row r="764" spans="1:8" x14ac:dyDescent="0.25">
      <c r="A764" t="s">
        <v>603</v>
      </c>
      <c r="B764" t="s">
        <v>602</v>
      </c>
      <c r="C764" s="26">
        <v>4934703078</v>
      </c>
      <c r="D764" s="26">
        <v>4934703078</v>
      </c>
      <c r="E764" s="26">
        <v>0</v>
      </c>
      <c r="F764" s="26">
        <f>_xlfn.IFNA(VLOOKUP(A764,'313 expiration'!A$1:D$9,4,FALSE),0)</f>
        <v>0</v>
      </c>
      <c r="G764" s="26">
        <f>_xlfn.IFNA(VLOOKUP(A764,'TIF expiration'!$A$1:$B$3,2,FALSE),0)</f>
        <v>0</v>
      </c>
      <c r="H764" s="27">
        <v>0.93</v>
      </c>
    </row>
    <row r="765" spans="1:8" x14ac:dyDescent="0.25">
      <c r="A765" t="s">
        <v>601</v>
      </c>
      <c r="B765" t="s">
        <v>600</v>
      </c>
      <c r="C765" s="26">
        <v>457423250</v>
      </c>
      <c r="D765" s="26">
        <v>457423250</v>
      </c>
      <c r="E765" s="26">
        <v>0</v>
      </c>
      <c r="F765" s="26">
        <f>_xlfn.IFNA(VLOOKUP(A765,'313 expiration'!A$1:D$9,4,FALSE),0)</f>
        <v>0</v>
      </c>
      <c r="G765" s="26">
        <f>_xlfn.IFNA(VLOOKUP(A765,'TIF expiration'!$A$1:$B$3,2,FALSE),0)</f>
        <v>0</v>
      </c>
      <c r="H765" s="27">
        <v>0.93</v>
      </c>
    </row>
    <row r="766" spans="1:8" x14ac:dyDescent="0.25">
      <c r="A766" t="s">
        <v>599</v>
      </c>
      <c r="B766" t="s">
        <v>598</v>
      </c>
      <c r="C766" s="26">
        <v>4064470096</v>
      </c>
      <c r="D766" s="26">
        <v>4064470096</v>
      </c>
      <c r="E766" s="26">
        <v>0</v>
      </c>
      <c r="F766" s="26">
        <f>_xlfn.IFNA(VLOOKUP(A766,'313 expiration'!A$1:D$9,4,FALSE),0)</f>
        <v>0</v>
      </c>
      <c r="G766" s="26">
        <f>_xlfn.IFNA(VLOOKUP(A766,'TIF expiration'!$A$1:$B$3,2,FALSE),0)</f>
        <v>0</v>
      </c>
      <c r="H766" s="27">
        <v>0.93</v>
      </c>
    </row>
    <row r="767" spans="1:8" x14ac:dyDescent="0.25">
      <c r="A767" t="s">
        <v>597</v>
      </c>
      <c r="B767" t="s">
        <v>596</v>
      </c>
      <c r="C767" s="26">
        <v>409594074</v>
      </c>
      <c r="D767" s="26">
        <v>409594074</v>
      </c>
      <c r="E767" s="26">
        <v>0</v>
      </c>
      <c r="F767" s="26">
        <f>_xlfn.IFNA(VLOOKUP(A767,'313 expiration'!A$1:D$9,4,FALSE),0)</f>
        <v>0</v>
      </c>
      <c r="G767" s="26">
        <f>_xlfn.IFNA(VLOOKUP(A767,'TIF expiration'!$A$1:$B$3,2,FALSE),0)</f>
        <v>0</v>
      </c>
      <c r="H767" s="27">
        <v>0.93</v>
      </c>
    </row>
    <row r="768" spans="1:8" x14ac:dyDescent="0.25">
      <c r="A768" t="s">
        <v>595</v>
      </c>
      <c r="B768" t="s">
        <v>594</v>
      </c>
      <c r="C768" s="26">
        <v>771092895</v>
      </c>
      <c r="D768" s="26">
        <v>771092895</v>
      </c>
      <c r="E768" s="26">
        <v>0</v>
      </c>
      <c r="F768" s="26">
        <f>_xlfn.IFNA(VLOOKUP(A768,'313 expiration'!A$1:D$9,4,FALSE),0)</f>
        <v>0</v>
      </c>
      <c r="G768" s="26">
        <f>_xlfn.IFNA(VLOOKUP(A768,'TIF expiration'!$A$1:$B$3,2,FALSE),0)</f>
        <v>0</v>
      </c>
      <c r="H768" s="27">
        <v>0.93</v>
      </c>
    </row>
    <row r="769" spans="1:8" x14ac:dyDescent="0.25">
      <c r="A769" t="s">
        <v>593</v>
      </c>
      <c r="B769" t="s">
        <v>592</v>
      </c>
      <c r="C769" s="26">
        <v>197541276</v>
      </c>
      <c r="D769" s="26">
        <v>197541276</v>
      </c>
      <c r="E769" s="26">
        <v>0</v>
      </c>
      <c r="F769" s="26">
        <f>_xlfn.IFNA(VLOOKUP(A769,'313 expiration'!A$1:D$9,4,FALSE),0)</f>
        <v>0</v>
      </c>
      <c r="G769" s="26">
        <f>_xlfn.IFNA(VLOOKUP(A769,'TIF expiration'!$A$1:$B$3,2,FALSE),0)</f>
        <v>0</v>
      </c>
      <c r="H769" s="27">
        <v>0.93</v>
      </c>
    </row>
    <row r="770" spans="1:8" x14ac:dyDescent="0.25">
      <c r="A770" t="s">
        <v>591</v>
      </c>
      <c r="B770" t="s">
        <v>590</v>
      </c>
      <c r="C770" s="26">
        <v>117098434</v>
      </c>
      <c r="D770" s="26">
        <v>117098434</v>
      </c>
      <c r="E770" s="26">
        <v>0</v>
      </c>
      <c r="F770" s="26">
        <f>_xlfn.IFNA(VLOOKUP(A770,'313 expiration'!A$1:D$9,4,FALSE),0)</f>
        <v>0</v>
      </c>
      <c r="G770" s="26">
        <f>_xlfn.IFNA(VLOOKUP(A770,'TIF expiration'!$A$1:$B$3,2,FALSE),0)</f>
        <v>0</v>
      </c>
      <c r="H770" s="27">
        <v>0.93</v>
      </c>
    </row>
    <row r="771" spans="1:8" x14ac:dyDescent="0.25">
      <c r="A771" t="s">
        <v>589</v>
      </c>
      <c r="B771" t="s">
        <v>588</v>
      </c>
      <c r="C771" s="26">
        <v>174543654</v>
      </c>
      <c r="D771" s="26">
        <v>174543654</v>
      </c>
      <c r="E771" s="26">
        <v>0</v>
      </c>
      <c r="F771" s="26">
        <f>_xlfn.IFNA(VLOOKUP(A771,'313 expiration'!A$1:D$9,4,FALSE),0)</f>
        <v>0</v>
      </c>
      <c r="G771" s="26">
        <f>_xlfn.IFNA(VLOOKUP(A771,'TIF expiration'!$A$1:$B$3,2,FALSE),0)</f>
        <v>0</v>
      </c>
      <c r="H771" s="27">
        <v>0.93</v>
      </c>
    </row>
    <row r="772" spans="1:8" x14ac:dyDescent="0.25">
      <c r="A772" t="s">
        <v>587</v>
      </c>
      <c r="B772" t="s">
        <v>586</v>
      </c>
      <c r="C772" s="26">
        <v>409272757</v>
      </c>
      <c r="D772" s="26">
        <v>409272757</v>
      </c>
      <c r="E772" s="26">
        <v>0</v>
      </c>
      <c r="F772" s="26">
        <f>_xlfn.IFNA(VLOOKUP(A772,'313 expiration'!A$1:D$9,4,FALSE),0)</f>
        <v>0</v>
      </c>
      <c r="G772" s="26">
        <f>_xlfn.IFNA(VLOOKUP(A772,'TIF expiration'!$A$1:$B$3,2,FALSE),0)</f>
        <v>0</v>
      </c>
      <c r="H772" s="27">
        <v>0.93</v>
      </c>
    </row>
    <row r="773" spans="1:8" x14ac:dyDescent="0.25">
      <c r="A773" t="s">
        <v>585</v>
      </c>
      <c r="B773" t="s">
        <v>584</v>
      </c>
      <c r="C773" s="26">
        <v>63405208</v>
      </c>
      <c r="D773" s="26">
        <v>63405208</v>
      </c>
      <c r="E773" s="26">
        <v>0</v>
      </c>
      <c r="F773" s="26">
        <f>_xlfn.IFNA(VLOOKUP(A773,'313 expiration'!A$1:D$9,4,FALSE),0)</f>
        <v>0</v>
      </c>
      <c r="G773" s="26">
        <f>_xlfn.IFNA(VLOOKUP(A773,'TIF expiration'!$A$1:$B$3,2,FALSE),0)</f>
        <v>0</v>
      </c>
      <c r="H773" s="27">
        <v>0.93</v>
      </c>
    </row>
    <row r="774" spans="1:8" x14ac:dyDescent="0.25">
      <c r="A774" t="s">
        <v>583</v>
      </c>
      <c r="B774" t="s">
        <v>582</v>
      </c>
      <c r="C774" s="26">
        <v>747906616</v>
      </c>
      <c r="D774" s="26">
        <v>747483641</v>
      </c>
      <c r="E774" s="26">
        <v>845950</v>
      </c>
      <c r="F774" s="26">
        <f>_xlfn.IFNA(VLOOKUP(A774,'313 expiration'!A$1:D$9,4,FALSE),0)</f>
        <v>0</v>
      </c>
      <c r="G774" s="26">
        <f>_xlfn.IFNA(VLOOKUP(A774,'TIF expiration'!$A$1:$B$3,2,FALSE),0)</f>
        <v>0</v>
      </c>
      <c r="H774" s="27">
        <v>0.93</v>
      </c>
    </row>
    <row r="775" spans="1:8" x14ac:dyDescent="0.25">
      <c r="A775" t="s">
        <v>581</v>
      </c>
      <c r="B775" t="s">
        <v>580</v>
      </c>
      <c r="C775" s="26">
        <v>2334425674</v>
      </c>
      <c r="D775" s="26">
        <v>2313716664</v>
      </c>
      <c r="E775" s="26">
        <v>41418020</v>
      </c>
      <c r="F775" s="26">
        <f>_xlfn.IFNA(VLOOKUP(A775,'313 expiration'!A$1:D$9,4,FALSE),0)</f>
        <v>0</v>
      </c>
      <c r="G775" s="26">
        <f>_xlfn.IFNA(VLOOKUP(A775,'TIF expiration'!$A$1:$B$3,2,FALSE),0)</f>
        <v>0</v>
      </c>
      <c r="H775" s="27">
        <v>0.93</v>
      </c>
    </row>
    <row r="776" spans="1:8" x14ac:dyDescent="0.25">
      <c r="A776" t="s">
        <v>579</v>
      </c>
      <c r="B776" t="s">
        <v>578</v>
      </c>
      <c r="C776" s="26">
        <v>1159155309</v>
      </c>
      <c r="D776" s="26">
        <v>1156943369</v>
      </c>
      <c r="E776" s="26">
        <v>4423880</v>
      </c>
      <c r="F776" s="26">
        <f>_xlfn.IFNA(VLOOKUP(A776,'313 expiration'!A$1:D$9,4,FALSE),0)</f>
        <v>0</v>
      </c>
      <c r="G776" s="26">
        <f>_xlfn.IFNA(VLOOKUP(A776,'TIF expiration'!$A$1:$B$3,2,FALSE),0)</f>
        <v>0</v>
      </c>
      <c r="H776" s="27">
        <v>0.93</v>
      </c>
    </row>
    <row r="777" spans="1:8" x14ac:dyDescent="0.25">
      <c r="A777" t="s">
        <v>577</v>
      </c>
      <c r="B777" t="s">
        <v>286</v>
      </c>
      <c r="C777" s="26">
        <v>259667343</v>
      </c>
      <c r="D777" s="26">
        <v>255121140</v>
      </c>
      <c r="E777" s="26">
        <v>9092406</v>
      </c>
      <c r="F777" s="26">
        <f>_xlfn.IFNA(VLOOKUP(A777,'313 expiration'!A$1:D$9,4,FALSE),0)</f>
        <v>0</v>
      </c>
      <c r="G777" s="26">
        <f>_xlfn.IFNA(VLOOKUP(A777,'TIF expiration'!$A$1:$B$3,2,FALSE),0)</f>
        <v>0</v>
      </c>
      <c r="H777" s="27">
        <v>0.93</v>
      </c>
    </row>
    <row r="778" spans="1:8" x14ac:dyDescent="0.25">
      <c r="A778" t="s">
        <v>576</v>
      </c>
      <c r="B778" t="s">
        <v>575</v>
      </c>
      <c r="C778" s="26">
        <v>121559652</v>
      </c>
      <c r="D778" s="26">
        <v>121559652</v>
      </c>
      <c r="E778" s="26">
        <v>0</v>
      </c>
      <c r="F778" s="26">
        <f>_xlfn.IFNA(VLOOKUP(A778,'313 expiration'!A$1:D$9,4,FALSE),0)</f>
        <v>0</v>
      </c>
      <c r="G778" s="26">
        <f>_xlfn.IFNA(VLOOKUP(A778,'TIF expiration'!$A$1:$B$3,2,FALSE),0)</f>
        <v>0</v>
      </c>
      <c r="H778" s="27">
        <v>0.93</v>
      </c>
    </row>
    <row r="779" spans="1:8" x14ac:dyDescent="0.25">
      <c r="A779" t="s">
        <v>574</v>
      </c>
      <c r="B779" t="s">
        <v>573</v>
      </c>
      <c r="C779" s="26">
        <v>414407071</v>
      </c>
      <c r="D779" s="26">
        <v>405965599</v>
      </c>
      <c r="E779" s="26">
        <v>16882944</v>
      </c>
      <c r="F779" s="26">
        <f>_xlfn.IFNA(VLOOKUP(A779,'313 expiration'!A$1:D$9,4,FALSE),0)</f>
        <v>0</v>
      </c>
      <c r="G779" s="26">
        <f>_xlfn.IFNA(VLOOKUP(A779,'TIF expiration'!$A$1:$B$3,2,FALSE),0)</f>
        <v>0</v>
      </c>
      <c r="H779" s="27">
        <v>0.93</v>
      </c>
    </row>
    <row r="780" spans="1:8" x14ac:dyDescent="0.25">
      <c r="A780" t="s">
        <v>572</v>
      </c>
      <c r="B780" t="s">
        <v>571</v>
      </c>
      <c r="C780" s="26">
        <v>97459808</v>
      </c>
      <c r="D780" s="26">
        <v>97459808</v>
      </c>
      <c r="E780" s="26">
        <v>0</v>
      </c>
      <c r="F780" s="26">
        <f>_xlfn.IFNA(VLOOKUP(A780,'313 expiration'!A$1:D$9,4,FALSE),0)</f>
        <v>0</v>
      </c>
      <c r="G780" s="26">
        <f>_xlfn.IFNA(VLOOKUP(A780,'TIF expiration'!$A$1:$B$3,2,FALSE),0)</f>
        <v>0</v>
      </c>
      <c r="H780" s="27">
        <v>0.93</v>
      </c>
    </row>
    <row r="781" spans="1:8" x14ac:dyDescent="0.25">
      <c r="A781" t="s">
        <v>570</v>
      </c>
      <c r="B781" t="s">
        <v>569</v>
      </c>
      <c r="C781" s="26">
        <v>1730804634</v>
      </c>
      <c r="D781" s="26">
        <v>1730804634</v>
      </c>
      <c r="E781" s="26">
        <v>0</v>
      </c>
      <c r="F781" s="26">
        <f>_xlfn.IFNA(VLOOKUP(A781,'313 expiration'!A$1:D$9,4,FALSE),0)</f>
        <v>0</v>
      </c>
      <c r="G781" s="26">
        <f>_xlfn.IFNA(VLOOKUP(A781,'TIF expiration'!$A$1:$B$3,2,FALSE),0)</f>
        <v>0</v>
      </c>
      <c r="H781" s="27">
        <v>0.93</v>
      </c>
    </row>
    <row r="782" spans="1:8" x14ac:dyDescent="0.25">
      <c r="A782" t="s">
        <v>568</v>
      </c>
      <c r="B782" t="s">
        <v>567</v>
      </c>
      <c r="C782" s="26">
        <v>600255486</v>
      </c>
      <c r="D782" s="26">
        <v>600255486</v>
      </c>
      <c r="E782" s="26">
        <v>0</v>
      </c>
      <c r="F782" s="26">
        <f>_xlfn.IFNA(VLOOKUP(A782,'313 expiration'!A$1:D$9,4,FALSE),0)</f>
        <v>0</v>
      </c>
      <c r="G782" s="26">
        <f>_xlfn.IFNA(VLOOKUP(A782,'TIF expiration'!$A$1:$B$3,2,FALSE),0)</f>
        <v>0</v>
      </c>
      <c r="H782" s="27">
        <v>0.93</v>
      </c>
    </row>
    <row r="783" spans="1:8" x14ac:dyDescent="0.25">
      <c r="A783" t="s">
        <v>566</v>
      </c>
      <c r="B783" t="s">
        <v>565</v>
      </c>
      <c r="C783" s="26">
        <v>9141799997</v>
      </c>
      <c r="D783" s="26">
        <v>9141799997</v>
      </c>
      <c r="E783" s="26">
        <v>0</v>
      </c>
      <c r="F783" s="26">
        <f>_xlfn.IFNA(VLOOKUP(A783,'313 expiration'!A$1:D$9,4,FALSE),0)</f>
        <v>0</v>
      </c>
      <c r="G783" s="26">
        <f>_xlfn.IFNA(VLOOKUP(A783,'TIF expiration'!$A$1:$B$3,2,FALSE),0)</f>
        <v>0</v>
      </c>
      <c r="H783" s="27">
        <v>0.93</v>
      </c>
    </row>
    <row r="784" spans="1:8" x14ac:dyDescent="0.25">
      <c r="A784" t="s">
        <v>564</v>
      </c>
      <c r="B784" t="s">
        <v>563</v>
      </c>
      <c r="C784" s="26">
        <v>311778738</v>
      </c>
      <c r="D784" s="26">
        <v>311778738</v>
      </c>
      <c r="E784" s="26">
        <v>0</v>
      </c>
      <c r="F784" s="26">
        <f>_xlfn.IFNA(VLOOKUP(A784,'313 expiration'!A$1:D$9,4,FALSE),0)</f>
        <v>0</v>
      </c>
      <c r="G784" s="26">
        <f>_xlfn.IFNA(VLOOKUP(A784,'TIF expiration'!$A$1:$B$3,2,FALSE),0)</f>
        <v>0</v>
      </c>
      <c r="H784" s="27">
        <v>0.93</v>
      </c>
    </row>
    <row r="785" spans="1:8" x14ac:dyDescent="0.25">
      <c r="A785" t="s">
        <v>562</v>
      </c>
      <c r="B785" t="s">
        <v>561</v>
      </c>
      <c r="C785" s="26">
        <v>1356080382</v>
      </c>
      <c r="D785" s="26">
        <v>1356080382</v>
      </c>
      <c r="E785" s="26">
        <v>0</v>
      </c>
      <c r="F785" s="26">
        <f>_xlfn.IFNA(VLOOKUP(A785,'313 expiration'!A$1:D$9,4,FALSE),0)</f>
        <v>0</v>
      </c>
      <c r="G785" s="26">
        <f>_xlfn.IFNA(VLOOKUP(A785,'TIF expiration'!$A$1:$B$3,2,FALSE),0)</f>
        <v>0</v>
      </c>
      <c r="H785" s="27">
        <v>0.93</v>
      </c>
    </row>
    <row r="786" spans="1:8" x14ac:dyDescent="0.25">
      <c r="A786" t="s">
        <v>560</v>
      </c>
      <c r="B786" t="s">
        <v>559</v>
      </c>
      <c r="C786" s="26">
        <v>1393159137</v>
      </c>
      <c r="D786" s="26">
        <v>1393159137</v>
      </c>
      <c r="E786" s="26">
        <v>0</v>
      </c>
      <c r="F786" s="26">
        <f>_xlfn.IFNA(VLOOKUP(A786,'313 expiration'!A$1:D$9,4,FALSE),0)</f>
        <v>0</v>
      </c>
      <c r="G786" s="26">
        <f>_xlfn.IFNA(VLOOKUP(A786,'TIF expiration'!$A$1:$B$3,2,FALSE),0)</f>
        <v>0</v>
      </c>
      <c r="H786" s="27">
        <v>0.93</v>
      </c>
    </row>
    <row r="787" spans="1:8" x14ac:dyDescent="0.25">
      <c r="A787" t="s">
        <v>558</v>
      </c>
      <c r="B787" t="s">
        <v>557</v>
      </c>
      <c r="C787" s="26">
        <v>433102418</v>
      </c>
      <c r="D787" s="26">
        <v>433102418</v>
      </c>
      <c r="E787" s="26">
        <v>0</v>
      </c>
      <c r="F787" s="26">
        <f>_xlfn.IFNA(VLOOKUP(A787,'313 expiration'!A$1:D$9,4,FALSE),0)</f>
        <v>0</v>
      </c>
      <c r="G787" s="26">
        <f>_xlfn.IFNA(VLOOKUP(A787,'TIF expiration'!$A$1:$B$3,2,FALSE),0)</f>
        <v>0</v>
      </c>
      <c r="H787" s="27">
        <v>0.93</v>
      </c>
    </row>
    <row r="788" spans="1:8" x14ac:dyDescent="0.25">
      <c r="A788" t="s">
        <v>556</v>
      </c>
      <c r="B788" t="s">
        <v>555</v>
      </c>
      <c r="C788" s="26">
        <v>205679198</v>
      </c>
      <c r="D788" s="26">
        <v>205679198</v>
      </c>
      <c r="E788" s="26">
        <v>0</v>
      </c>
      <c r="F788" s="26">
        <f>_xlfn.IFNA(VLOOKUP(A788,'313 expiration'!A$1:D$9,4,FALSE),0)</f>
        <v>0</v>
      </c>
      <c r="G788" s="26">
        <f>_xlfn.IFNA(VLOOKUP(A788,'TIF expiration'!$A$1:$B$3,2,FALSE),0)</f>
        <v>0</v>
      </c>
      <c r="H788" s="27">
        <v>0.93</v>
      </c>
    </row>
    <row r="789" spans="1:8" x14ac:dyDescent="0.25">
      <c r="A789" t="s">
        <v>554</v>
      </c>
      <c r="B789" t="s">
        <v>553</v>
      </c>
      <c r="C789" s="26">
        <v>704703925</v>
      </c>
      <c r="D789" s="26">
        <v>704703925</v>
      </c>
      <c r="E789" s="26">
        <v>0</v>
      </c>
      <c r="F789" s="26">
        <f>_xlfn.IFNA(VLOOKUP(A789,'313 expiration'!A$1:D$9,4,FALSE),0)</f>
        <v>0</v>
      </c>
      <c r="G789" s="26">
        <f>_xlfn.IFNA(VLOOKUP(A789,'TIF expiration'!$A$1:$B$3,2,FALSE),0)</f>
        <v>0</v>
      </c>
      <c r="H789" s="27">
        <v>0.93</v>
      </c>
    </row>
    <row r="790" spans="1:8" x14ac:dyDescent="0.25">
      <c r="A790" t="s">
        <v>552</v>
      </c>
      <c r="B790" t="s">
        <v>551</v>
      </c>
      <c r="C790" s="26">
        <v>5246907277</v>
      </c>
      <c r="D790" s="26">
        <v>5246907277</v>
      </c>
      <c r="E790" s="26">
        <v>0</v>
      </c>
      <c r="F790" s="26">
        <f>_xlfn.IFNA(VLOOKUP(A790,'313 expiration'!A$1:D$9,4,FALSE),0)</f>
        <v>0</v>
      </c>
      <c r="G790" s="26">
        <f>_xlfn.IFNA(VLOOKUP(A790,'TIF expiration'!$A$1:$B$3,2,FALSE),0)</f>
        <v>0</v>
      </c>
      <c r="H790" s="27">
        <v>0.93</v>
      </c>
    </row>
    <row r="791" spans="1:8" x14ac:dyDescent="0.25">
      <c r="A791" t="s">
        <v>550</v>
      </c>
      <c r="B791" t="s">
        <v>549</v>
      </c>
      <c r="C791" s="26">
        <v>4717107344</v>
      </c>
      <c r="D791" s="26">
        <v>4712679622</v>
      </c>
      <c r="E791" s="26">
        <v>8855444</v>
      </c>
      <c r="F791" s="26">
        <f>_xlfn.IFNA(VLOOKUP(A791,'313 expiration'!A$1:D$9,4,FALSE),0)</f>
        <v>0</v>
      </c>
      <c r="G791" s="26">
        <f>_xlfn.IFNA(VLOOKUP(A791,'TIF expiration'!$A$1:$B$3,2,FALSE),0)</f>
        <v>0</v>
      </c>
      <c r="H791" s="27">
        <v>0.93</v>
      </c>
    </row>
    <row r="792" spans="1:8" x14ac:dyDescent="0.25">
      <c r="A792" t="s">
        <v>548</v>
      </c>
      <c r="B792" t="s">
        <v>547</v>
      </c>
      <c r="C792" s="26">
        <v>417644043</v>
      </c>
      <c r="D792" s="26">
        <v>417644043</v>
      </c>
      <c r="E792" s="26">
        <v>0</v>
      </c>
      <c r="F792" s="26">
        <f>_xlfn.IFNA(VLOOKUP(A792,'313 expiration'!A$1:D$9,4,FALSE),0)</f>
        <v>0</v>
      </c>
      <c r="G792" s="26">
        <f>_xlfn.IFNA(VLOOKUP(A792,'TIF expiration'!$A$1:$B$3,2,FALSE),0)</f>
        <v>0</v>
      </c>
      <c r="H792" s="27">
        <v>0.93</v>
      </c>
    </row>
    <row r="793" spans="1:8" x14ac:dyDescent="0.25">
      <c r="A793" t="s">
        <v>546</v>
      </c>
      <c r="B793" t="s">
        <v>545</v>
      </c>
      <c r="C793" s="26">
        <v>52683920</v>
      </c>
      <c r="D793" s="26">
        <v>52683920</v>
      </c>
      <c r="E793" s="26">
        <v>0</v>
      </c>
      <c r="F793" s="26">
        <f>_xlfn.IFNA(VLOOKUP(A793,'313 expiration'!A$1:D$9,4,FALSE),0)</f>
        <v>0</v>
      </c>
      <c r="G793" s="26">
        <f>_xlfn.IFNA(VLOOKUP(A793,'TIF expiration'!$A$1:$B$3,2,FALSE),0)</f>
        <v>0</v>
      </c>
      <c r="H793" s="27">
        <v>0.93</v>
      </c>
    </row>
    <row r="794" spans="1:8" x14ac:dyDescent="0.25">
      <c r="A794" t="s">
        <v>544</v>
      </c>
      <c r="B794" t="s">
        <v>543</v>
      </c>
      <c r="C794" s="26">
        <v>260083046</v>
      </c>
      <c r="D794" s="26">
        <v>260083046</v>
      </c>
      <c r="E794" s="26">
        <v>0</v>
      </c>
      <c r="F794" s="26">
        <f>_xlfn.IFNA(VLOOKUP(A794,'313 expiration'!A$1:D$9,4,FALSE),0)</f>
        <v>0</v>
      </c>
      <c r="G794" s="26">
        <f>_xlfn.IFNA(VLOOKUP(A794,'TIF expiration'!$A$1:$B$3,2,FALSE),0)</f>
        <v>0</v>
      </c>
      <c r="H794" s="27">
        <v>0.93</v>
      </c>
    </row>
    <row r="795" spans="1:8" x14ac:dyDescent="0.25">
      <c r="A795" t="s">
        <v>542</v>
      </c>
      <c r="B795" t="s">
        <v>541</v>
      </c>
      <c r="C795" s="26">
        <v>229993706</v>
      </c>
      <c r="D795" s="26">
        <v>229993706</v>
      </c>
      <c r="E795" s="26">
        <v>0</v>
      </c>
      <c r="F795" s="26">
        <f>_xlfn.IFNA(VLOOKUP(A795,'313 expiration'!A$1:D$9,4,FALSE),0)</f>
        <v>0</v>
      </c>
      <c r="G795" s="26">
        <f>_xlfn.IFNA(VLOOKUP(A795,'TIF expiration'!$A$1:$B$3,2,FALSE),0)</f>
        <v>0</v>
      </c>
      <c r="H795" s="27">
        <v>0.93</v>
      </c>
    </row>
    <row r="796" spans="1:8" x14ac:dyDescent="0.25">
      <c r="A796" t="s">
        <v>540</v>
      </c>
      <c r="B796" t="s">
        <v>539</v>
      </c>
      <c r="C796" s="26">
        <v>74083660</v>
      </c>
      <c r="D796" s="26">
        <v>74083660</v>
      </c>
      <c r="E796" s="26">
        <v>0</v>
      </c>
      <c r="F796" s="26">
        <f>_xlfn.IFNA(VLOOKUP(A796,'313 expiration'!A$1:D$9,4,FALSE),0)</f>
        <v>0</v>
      </c>
      <c r="G796" s="26">
        <f>_xlfn.IFNA(VLOOKUP(A796,'TIF expiration'!$A$1:$B$3,2,FALSE),0)</f>
        <v>0</v>
      </c>
      <c r="H796" s="27">
        <v>0.93</v>
      </c>
    </row>
    <row r="797" spans="1:8" x14ac:dyDescent="0.25">
      <c r="A797" t="s">
        <v>538</v>
      </c>
      <c r="B797" t="s">
        <v>537</v>
      </c>
      <c r="C797" s="26">
        <v>18214455905</v>
      </c>
      <c r="D797" s="26">
        <v>18214455905</v>
      </c>
      <c r="E797" s="26">
        <v>0</v>
      </c>
      <c r="F797" s="26">
        <f>_xlfn.IFNA(VLOOKUP(A797,'313 expiration'!A$1:D$9,4,FALSE),0)</f>
        <v>0</v>
      </c>
      <c r="G797" s="26">
        <f>_xlfn.IFNA(VLOOKUP(A797,'TIF expiration'!$A$1:$B$3,2,FALSE),0)</f>
        <v>0</v>
      </c>
      <c r="H797" s="27">
        <v>0.93</v>
      </c>
    </row>
    <row r="798" spans="1:8" x14ac:dyDescent="0.25">
      <c r="A798" t="s">
        <v>536</v>
      </c>
      <c r="B798" t="s">
        <v>535</v>
      </c>
      <c r="C798" s="26">
        <v>685650113</v>
      </c>
      <c r="D798" s="26">
        <v>685650113</v>
      </c>
      <c r="E798" s="26">
        <v>0</v>
      </c>
      <c r="F798" s="26">
        <f>_xlfn.IFNA(VLOOKUP(A798,'313 expiration'!A$1:D$9,4,FALSE),0)</f>
        <v>0</v>
      </c>
      <c r="G798" s="26">
        <f>_xlfn.IFNA(VLOOKUP(A798,'TIF expiration'!$A$1:$B$3,2,FALSE),0)</f>
        <v>0</v>
      </c>
      <c r="H798" s="27">
        <v>0.93</v>
      </c>
    </row>
    <row r="799" spans="1:8" x14ac:dyDescent="0.25">
      <c r="A799" t="s">
        <v>534</v>
      </c>
      <c r="B799" t="s">
        <v>533</v>
      </c>
      <c r="C799" s="26">
        <v>263809028</v>
      </c>
      <c r="D799" s="26">
        <v>262575893</v>
      </c>
      <c r="E799" s="26">
        <v>2466270</v>
      </c>
      <c r="F799" s="26">
        <f>_xlfn.IFNA(VLOOKUP(A799,'313 expiration'!A$1:D$9,4,FALSE),0)</f>
        <v>0</v>
      </c>
      <c r="G799" s="26">
        <f>_xlfn.IFNA(VLOOKUP(A799,'TIF expiration'!$A$1:$B$3,2,FALSE),0)</f>
        <v>0</v>
      </c>
      <c r="H799" s="27">
        <v>0.93</v>
      </c>
    </row>
    <row r="800" spans="1:8" x14ac:dyDescent="0.25">
      <c r="A800" t="s">
        <v>532</v>
      </c>
      <c r="B800" t="s">
        <v>531</v>
      </c>
      <c r="C800" s="26">
        <v>314545018</v>
      </c>
      <c r="D800" s="26">
        <v>314545018</v>
      </c>
      <c r="E800" s="26">
        <v>0</v>
      </c>
      <c r="F800" s="26">
        <f>_xlfn.IFNA(VLOOKUP(A800,'313 expiration'!A$1:D$9,4,FALSE),0)</f>
        <v>0</v>
      </c>
      <c r="G800" s="26">
        <f>_xlfn.IFNA(VLOOKUP(A800,'TIF expiration'!$A$1:$B$3,2,FALSE),0)</f>
        <v>0</v>
      </c>
      <c r="H800" s="27">
        <v>0.93</v>
      </c>
    </row>
    <row r="801" spans="1:8" x14ac:dyDescent="0.25">
      <c r="A801" t="s">
        <v>530</v>
      </c>
      <c r="B801" t="s">
        <v>529</v>
      </c>
      <c r="C801" s="26">
        <v>412453973</v>
      </c>
      <c r="D801" s="26">
        <v>412453973</v>
      </c>
      <c r="E801" s="26">
        <v>0</v>
      </c>
      <c r="F801" s="26">
        <f>_xlfn.IFNA(VLOOKUP(A801,'313 expiration'!A$1:D$9,4,FALSE),0)</f>
        <v>0</v>
      </c>
      <c r="G801" s="26">
        <f>_xlfn.IFNA(VLOOKUP(A801,'TIF expiration'!$A$1:$B$3,2,FALSE),0)</f>
        <v>0</v>
      </c>
      <c r="H801" s="27">
        <v>0.93</v>
      </c>
    </row>
    <row r="802" spans="1:8" x14ac:dyDescent="0.25">
      <c r="A802" t="s">
        <v>528</v>
      </c>
      <c r="B802" t="s">
        <v>527</v>
      </c>
      <c r="C802" s="26">
        <v>592169223</v>
      </c>
      <c r="D802" s="26">
        <v>591083194</v>
      </c>
      <c r="E802" s="26">
        <v>2172058</v>
      </c>
      <c r="F802" s="26">
        <f>_xlfn.IFNA(VLOOKUP(A802,'313 expiration'!A$1:D$9,4,FALSE),0)</f>
        <v>0</v>
      </c>
      <c r="G802" s="26">
        <f>_xlfn.IFNA(VLOOKUP(A802,'TIF expiration'!$A$1:$B$3,2,FALSE),0)</f>
        <v>0</v>
      </c>
      <c r="H802" s="27">
        <v>0.93</v>
      </c>
    </row>
    <row r="803" spans="1:8" x14ac:dyDescent="0.25">
      <c r="A803" t="s">
        <v>526</v>
      </c>
      <c r="B803" t="s">
        <v>525</v>
      </c>
      <c r="C803" s="26">
        <v>279617143</v>
      </c>
      <c r="D803" s="26">
        <v>279617143</v>
      </c>
      <c r="E803" s="26">
        <v>0</v>
      </c>
      <c r="F803" s="26">
        <f>_xlfn.IFNA(VLOOKUP(A803,'313 expiration'!A$1:D$9,4,FALSE),0)</f>
        <v>0</v>
      </c>
      <c r="G803" s="26">
        <f>_xlfn.IFNA(VLOOKUP(A803,'TIF expiration'!$A$1:$B$3,2,FALSE),0)</f>
        <v>0</v>
      </c>
      <c r="H803" s="27">
        <v>0.93</v>
      </c>
    </row>
    <row r="804" spans="1:8" x14ac:dyDescent="0.25">
      <c r="A804" t="s">
        <v>524</v>
      </c>
      <c r="B804" t="s">
        <v>523</v>
      </c>
      <c r="C804" s="26">
        <v>130250406</v>
      </c>
      <c r="D804" s="26">
        <v>130250406</v>
      </c>
      <c r="E804" s="26">
        <v>0</v>
      </c>
      <c r="F804" s="26">
        <f>_xlfn.IFNA(VLOOKUP(A804,'313 expiration'!A$1:D$9,4,FALSE),0)</f>
        <v>0</v>
      </c>
      <c r="G804" s="26">
        <f>_xlfn.IFNA(VLOOKUP(A804,'TIF expiration'!$A$1:$B$3,2,FALSE),0)</f>
        <v>0</v>
      </c>
      <c r="H804" s="27">
        <v>0.93</v>
      </c>
    </row>
    <row r="805" spans="1:8" x14ac:dyDescent="0.25">
      <c r="A805" t="s">
        <v>522</v>
      </c>
      <c r="B805" t="s">
        <v>521</v>
      </c>
      <c r="C805" s="26">
        <v>1703078109</v>
      </c>
      <c r="D805" s="26">
        <v>1703078109</v>
      </c>
      <c r="E805" s="26">
        <v>0</v>
      </c>
      <c r="F805" s="26">
        <f>_xlfn.IFNA(VLOOKUP(A805,'313 expiration'!A$1:D$9,4,FALSE),0)</f>
        <v>0</v>
      </c>
      <c r="G805" s="26">
        <f>_xlfn.IFNA(VLOOKUP(A805,'TIF expiration'!$A$1:$B$3,2,FALSE),0)</f>
        <v>0</v>
      </c>
      <c r="H805" s="27">
        <v>0.93</v>
      </c>
    </row>
    <row r="806" spans="1:8" x14ac:dyDescent="0.25">
      <c r="A806" t="s">
        <v>520</v>
      </c>
      <c r="B806" t="s">
        <v>519</v>
      </c>
      <c r="C806" s="26">
        <v>479917379</v>
      </c>
      <c r="D806" s="26">
        <v>479917379</v>
      </c>
      <c r="E806" s="26">
        <v>0</v>
      </c>
      <c r="F806" s="26">
        <f>_xlfn.IFNA(VLOOKUP(A806,'313 expiration'!A$1:D$9,4,FALSE),0)</f>
        <v>0</v>
      </c>
      <c r="G806" s="26">
        <f>_xlfn.IFNA(VLOOKUP(A806,'TIF expiration'!$A$1:$B$3,2,FALSE),0)</f>
        <v>0</v>
      </c>
      <c r="H806" s="27">
        <v>0.93</v>
      </c>
    </row>
    <row r="807" spans="1:8" x14ac:dyDescent="0.25">
      <c r="A807" t="s">
        <v>518</v>
      </c>
      <c r="B807" t="s">
        <v>517</v>
      </c>
      <c r="C807" s="26">
        <v>112793502</v>
      </c>
      <c r="D807" s="26">
        <v>112793502</v>
      </c>
      <c r="E807" s="26">
        <v>0</v>
      </c>
      <c r="F807" s="26">
        <f>_xlfn.IFNA(VLOOKUP(A807,'313 expiration'!A$1:D$9,4,FALSE),0)</f>
        <v>0</v>
      </c>
      <c r="G807" s="26">
        <f>_xlfn.IFNA(VLOOKUP(A807,'TIF expiration'!$A$1:$B$3,2,FALSE),0)</f>
        <v>0</v>
      </c>
      <c r="H807" s="27">
        <v>0.93</v>
      </c>
    </row>
    <row r="808" spans="1:8" x14ac:dyDescent="0.25">
      <c r="A808" t="s">
        <v>516</v>
      </c>
      <c r="B808" t="s">
        <v>515</v>
      </c>
      <c r="C808" s="26">
        <v>10264155392</v>
      </c>
      <c r="D808" s="26">
        <v>10264155392</v>
      </c>
      <c r="E808" s="26">
        <v>0</v>
      </c>
      <c r="F808" s="26">
        <f>_xlfn.IFNA(VLOOKUP(A808,'313 expiration'!A$1:D$9,4,FALSE),0)</f>
        <v>0</v>
      </c>
      <c r="G808" s="26">
        <f>_xlfn.IFNA(VLOOKUP(A808,'TIF expiration'!$A$1:$B$3,2,FALSE),0)</f>
        <v>0</v>
      </c>
      <c r="H808" s="27">
        <v>0.93</v>
      </c>
    </row>
    <row r="809" spans="1:8" x14ac:dyDescent="0.25">
      <c r="A809" t="s">
        <v>514</v>
      </c>
      <c r="B809" t="s">
        <v>513</v>
      </c>
      <c r="C809" s="26">
        <v>2280519123</v>
      </c>
      <c r="D809" s="26">
        <v>2280519123</v>
      </c>
      <c r="E809" s="26">
        <v>0</v>
      </c>
      <c r="F809" s="26">
        <f>_xlfn.IFNA(VLOOKUP(A809,'313 expiration'!A$1:D$9,4,FALSE),0)</f>
        <v>0</v>
      </c>
      <c r="G809" s="26">
        <f>_xlfn.IFNA(VLOOKUP(A809,'TIF expiration'!$A$1:$B$3,2,FALSE),0)</f>
        <v>0</v>
      </c>
      <c r="H809" s="27">
        <v>0.93</v>
      </c>
    </row>
    <row r="810" spans="1:8" x14ac:dyDescent="0.25">
      <c r="A810" t="s">
        <v>512</v>
      </c>
      <c r="B810" t="s">
        <v>511</v>
      </c>
      <c r="C810" s="26">
        <v>383524787</v>
      </c>
      <c r="D810" s="26">
        <v>383524787</v>
      </c>
      <c r="E810" s="26">
        <v>0</v>
      </c>
      <c r="F810" s="26">
        <f>_xlfn.IFNA(VLOOKUP(A810,'313 expiration'!A$1:D$9,4,FALSE),0)</f>
        <v>0</v>
      </c>
      <c r="G810" s="26">
        <f>_xlfn.IFNA(VLOOKUP(A810,'TIF expiration'!$A$1:$B$3,2,FALSE),0)</f>
        <v>0</v>
      </c>
      <c r="H810" s="27">
        <v>0.93</v>
      </c>
    </row>
    <row r="811" spans="1:8" x14ac:dyDescent="0.25">
      <c r="A811" t="s">
        <v>510</v>
      </c>
      <c r="B811" t="s">
        <v>509</v>
      </c>
      <c r="C811" s="26">
        <v>108531435</v>
      </c>
      <c r="D811" s="26">
        <v>108531435</v>
      </c>
      <c r="E811" s="26">
        <v>0</v>
      </c>
      <c r="F811" s="26">
        <f>_xlfn.IFNA(VLOOKUP(A811,'313 expiration'!A$1:D$9,4,FALSE),0)</f>
        <v>0</v>
      </c>
      <c r="G811" s="26">
        <f>_xlfn.IFNA(VLOOKUP(A811,'TIF expiration'!$A$1:$B$3,2,FALSE),0)</f>
        <v>0</v>
      </c>
      <c r="H811" s="27">
        <v>0.93</v>
      </c>
    </row>
    <row r="812" spans="1:8" x14ac:dyDescent="0.25">
      <c r="A812" t="s">
        <v>508</v>
      </c>
      <c r="B812" t="s">
        <v>507</v>
      </c>
      <c r="C812" s="26">
        <v>245925455</v>
      </c>
      <c r="D812" s="26">
        <v>245925455</v>
      </c>
      <c r="E812" s="26">
        <v>0</v>
      </c>
      <c r="F812" s="26">
        <f>_xlfn.IFNA(VLOOKUP(A812,'313 expiration'!A$1:D$9,4,FALSE),0)</f>
        <v>0</v>
      </c>
      <c r="G812" s="26">
        <f>_xlfn.IFNA(VLOOKUP(A812,'TIF expiration'!$A$1:$B$3,2,FALSE),0)</f>
        <v>0</v>
      </c>
      <c r="H812" s="27">
        <v>0.93</v>
      </c>
    </row>
    <row r="813" spans="1:8" x14ac:dyDescent="0.25">
      <c r="A813" t="s">
        <v>506</v>
      </c>
      <c r="B813" t="s">
        <v>505</v>
      </c>
      <c r="C813" s="26">
        <v>13606086</v>
      </c>
      <c r="D813" s="26">
        <v>13606086</v>
      </c>
      <c r="E813" s="26">
        <v>0</v>
      </c>
      <c r="F813" s="26">
        <f>_xlfn.IFNA(VLOOKUP(A813,'313 expiration'!A$1:D$9,4,FALSE),0)</f>
        <v>0</v>
      </c>
      <c r="G813" s="26">
        <f>_xlfn.IFNA(VLOOKUP(A813,'TIF expiration'!$A$1:$B$3,2,FALSE),0)</f>
        <v>0</v>
      </c>
      <c r="H813" s="27">
        <v>0.93</v>
      </c>
    </row>
    <row r="814" spans="1:8" x14ac:dyDescent="0.25">
      <c r="A814" t="s">
        <v>504</v>
      </c>
      <c r="B814" t="s">
        <v>503</v>
      </c>
      <c r="C814" s="26">
        <v>1601256733</v>
      </c>
      <c r="D814" s="26">
        <v>1543312728</v>
      </c>
      <c r="E814" s="26">
        <v>115888010</v>
      </c>
      <c r="F814" s="26">
        <f>_xlfn.IFNA(VLOOKUP(A814,'313 expiration'!A$1:D$9,4,FALSE),0)</f>
        <v>0</v>
      </c>
      <c r="G814" s="26">
        <f>_xlfn.IFNA(VLOOKUP(A814,'TIF expiration'!$A$1:$B$3,2,FALSE),0)</f>
        <v>0</v>
      </c>
      <c r="H814" s="27">
        <v>0.93</v>
      </c>
    </row>
    <row r="815" spans="1:8" x14ac:dyDescent="0.25">
      <c r="A815" t="s">
        <v>502</v>
      </c>
      <c r="B815" t="s">
        <v>501</v>
      </c>
      <c r="C815" s="26">
        <v>98363601</v>
      </c>
      <c r="D815" s="26">
        <v>94703511</v>
      </c>
      <c r="E815" s="26">
        <v>7320180</v>
      </c>
      <c r="F815" s="26">
        <f>_xlfn.IFNA(VLOOKUP(A815,'313 expiration'!A$1:D$9,4,FALSE),0)</f>
        <v>0</v>
      </c>
      <c r="G815" s="26">
        <f>_xlfn.IFNA(VLOOKUP(A815,'TIF expiration'!$A$1:$B$3,2,FALSE),0)</f>
        <v>0</v>
      </c>
      <c r="H815" s="27">
        <v>0.93</v>
      </c>
    </row>
    <row r="816" spans="1:8" x14ac:dyDescent="0.25">
      <c r="A816" t="s">
        <v>500</v>
      </c>
      <c r="B816" t="s">
        <v>499</v>
      </c>
      <c r="C816" s="26">
        <v>34060580</v>
      </c>
      <c r="D816" s="26">
        <v>32902140</v>
      </c>
      <c r="E816" s="26">
        <v>2316880</v>
      </c>
      <c r="F816" s="26">
        <f>_xlfn.IFNA(VLOOKUP(A816,'313 expiration'!A$1:D$9,4,FALSE),0)</f>
        <v>0</v>
      </c>
      <c r="G816" s="26">
        <f>_xlfn.IFNA(VLOOKUP(A816,'TIF expiration'!$A$1:$B$3,2,FALSE),0)</f>
        <v>0</v>
      </c>
      <c r="H816" s="27">
        <v>0.93</v>
      </c>
    </row>
    <row r="817" spans="1:8" x14ac:dyDescent="0.25">
      <c r="A817" t="s">
        <v>498</v>
      </c>
      <c r="B817" t="s">
        <v>497</v>
      </c>
      <c r="C817" s="26">
        <v>64299376</v>
      </c>
      <c r="D817" s="26">
        <v>60216576</v>
      </c>
      <c r="E817" s="26">
        <v>8165600</v>
      </c>
      <c r="F817" s="26">
        <f>_xlfn.IFNA(VLOOKUP(A817,'313 expiration'!A$1:D$9,4,FALSE),0)</f>
        <v>0</v>
      </c>
      <c r="G817" s="26">
        <f>_xlfn.IFNA(VLOOKUP(A817,'TIF expiration'!$A$1:$B$3,2,FALSE),0)</f>
        <v>0</v>
      </c>
      <c r="H817" s="27">
        <v>0.93</v>
      </c>
    </row>
    <row r="818" spans="1:8" x14ac:dyDescent="0.25">
      <c r="A818" t="s">
        <v>496</v>
      </c>
      <c r="B818" t="s">
        <v>495</v>
      </c>
      <c r="C818" s="26">
        <v>79609114</v>
      </c>
      <c r="D818" s="26">
        <v>74897779</v>
      </c>
      <c r="E818" s="26">
        <v>9422670</v>
      </c>
      <c r="F818" s="26">
        <f>_xlfn.IFNA(VLOOKUP(A818,'313 expiration'!A$1:D$9,4,FALSE),0)</f>
        <v>0</v>
      </c>
      <c r="G818" s="26">
        <f>_xlfn.IFNA(VLOOKUP(A818,'TIF expiration'!$A$1:$B$3,2,FALSE),0)</f>
        <v>0</v>
      </c>
      <c r="H818" s="27">
        <v>0.93</v>
      </c>
    </row>
    <row r="819" spans="1:8" x14ac:dyDescent="0.25">
      <c r="A819" t="s">
        <v>494</v>
      </c>
      <c r="B819" t="s">
        <v>493</v>
      </c>
      <c r="C819" s="26">
        <v>928258120</v>
      </c>
      <c r="D819" s="26">
        <v>909621565</v>
      </c>
      <c r="E819" s="26">
        <v>37273110</v>
      </c>
      <c r="F819" s="26">
        <f>_xlfn.IFNA(VLOOKUP(A819,'313 expiration'!A$1:D$9,4,FALSE),0)</f>
        <v>0</v>
      </c>
      <c r="G819" s="26">
        <f>_xlfn.IFNA(VLOOKUP(A819,'TIF expiration'!$A$1:$B$3,2,FALSE),0)</f>
        <v>0</v>
      </c>
      <c r="H819" s="27">
        <v>0.93</v>
      </c>
    </row>
    <row r="820" spans="1:8" x14ac:dyDescent="0.25">
      <c r="A820" t="s">
        <v>492</v>
      </c>
      <c r="B820" t="s">
        <v>491</v>
      </c>
      <c r="C820" s="26">
        <v>147274351</v>
      </c>
      <c r="D820" s="26">
        <v>142295399</v>
      </c>
      <c r="E820" s="26">
        <v>9957904</v>
      </c>
      <c r="F820" s="26">
        <f>_xlfn.IFNA(VLOOKUP(A820,'313 expiration'!A$1:D$9,4,FALSE),0)</f>
        <v>0</v>
      </c>
      <c r="G820" s="26">
        <f>_xlfn.IFNA(VLOOKUP(A820,'TIF expiration'!$A$1:$B$3,2,FALSE),0)</f>
        <v>0</v>
      </c>
      <c r="H820" s="27">
        <v>0.93</v>
      </c>
    </row>
    <row r="821" spans="1:8" x14ac:dyDescent="0.25">
      <c r="A821" t="s">
        <v>490</v>
      </c>
      <c r="B821" t="s">
        <v>489</v>
      </c>
      <c r="C821" s="26">
        <v>380205679</v>
      </c>
      <c r="D821" s="26">
        <v>369275984</v>
      </c>
      <c r="E821" s="26">
        <v>21859390</v>
      </c>
      <c r="F821" s="26">
        <f>_xlfn.IFNA(VLOOKUP(A821,'313 expiration'!A$1:D$9,4,FALSE),0)</f>
        <v>0</v>
      </c>
      <c r="G821" s="26">
        <f>_xlfn.IFNA(VLOOKUP(A821,'TIF expiration'!$A$1:$B$3,2,FALSE),0)</f>
        <v>0</v>
      </c>
      <c r="H821" s="27">
        <v>0.93</v>
      </c>
    </row>
    <row r="822" spans="1:8" x14ac:dyDescent="0.25">
      <c r="A822" t="s">
        <v>488</v>
      </c>
      <c r="B822" t="s">
        <v>487</v>
      </c>
      <c r="C822" s="26">
        <v>686120756</v>
      </c>
      <c r="D822" s="26">
        <v>686120756</v>
      </c>
      <c r="E822" s="26">
        <v>0</v>
      </c>
      <c r="F822" s="26">
        <f>_xlfn.IFNA(VLOOKUP(A822,'313 expiration'!A$1:D$9,4,FALSE),0)</f>
        <v>0</v>
      </c>
      <c r="G822" s="26">
        <f>_xlfn.IFNA(VLOOKUP(A822,'TIF expiration'!$A$1:$B$3,2,FALSE),0)</f>
        <v>0</v>
      </c>
      <c r="H822" s="27">
        <v>0.93</v>
      </c>
    </row>
    <row r="823" spans="1:8" x14ac:dyDescent="0.25">
      <c r="A823" t="s">
        <v>486</v>
      </c>
      <c r="B823" t="s">
        <v>485</v>
      </c>
      <c r="C823" s="26">
        <v>163593419</v>
      </c>
      <c r="D823" s="26">
        <v>159343785</v>
      </c>
      <c r="E823" s="26">
        <v>8499268</v>
      </c>
      <c r="F823" s="26">
        <f>_xlfn.IFNA(VLOOKUP(A823,'313 expiration'!A$1:D$9,4,FALSE),0)</f>
        <v>0</v>
      </c>
      <c r="G823" s="26">
        <f>_xlfn.IFNA(VLOOKUP(A823,'TIF expiration'!$A$1:$B$3,2,FALSE),0)</f>
        <v>0</v>
      </c>
      <c r="H823" s="27">
        <v>0.93</v>
      </c>
    </row>
    <row r="824" spans="1:8" x14ac:dyDescent="0.25">
      <c r="A824" t="s">
        <v>484</v>
      </c>
      <c r="B824" t="s">
        <v>483</v>
      </c>
      <c r="C824" s="26">
        <v>446510175</v>
      </c>
      <c r="D824" s="26">
        <v>446510175</v>
      </c>
      <c r="E824" s="26">
        <v>0</v>
      </c>
      <c r="F824" s="26">
        <f>_xlfn.IFNA(VLOOKUP(A824,'313 expiration'!A$1:D$9,4,FALSE),0)</f>
        <v>0</v>
      </c>
      <c r="G824" s="26">
        <f>_xlfn.IFNA(VLOOKUP(A824,'TIF expiration'!$A$1:$B$3,2,FALSE),0)</f>
        <v>0</v>
      </c>
      <c r="H824" s="27">
        <v>0.93</v>
      </c>
    </row>
    <row r="825" spans="1:8" x14ac:dyDescent="0.25">
      <c r="A825" t="s">
        <v>482</v>
      </c>
      <c r="B825" t="s">
        <v>481</v>
      </c>
      <c r="C825" s="26">
        <v>696358043</v>
      </c>
      <c r="D825" s="26">
        <v>696358043</v>
      </c>
      <c r="E825" s="26">
        <v>0</v>
      </c>
      <c r="F825" s="26">
        <f>_xlfn.IFNA(VLOOKUP(A825,'313 expiration'!A$1:D$9,4,FALSE),0)</f>
        <v>0</v>
      </c>
      <c r="G825" s="26">
        <f>_xlfn.IFNA(VLOOKUP(A825,'TIF expiration'!$A$1:$B$3,2,FALSE),0)</f>
        <v>0</v>
      </c>
      <c r="H825" s="27">
        <v>0.93</v>
      </c>
    </row>
    <row r="826" spans="1:8" x14ac:dyDescent="0.25">
      <c r="A826" t="s">
        <v>480</v>
      </c>
      <c r="B826" t="s">
        <v>479</v>
      </c>
      <c r="C826" s="26">
        <v>1380680069</v>
      </c>
      <c r="D826" s="26">
        <v>1380680069</v>
      </c>
      <c r="E826" s="26">
        <v>0</v>
      </c>
      <c r="F826" s="26">
        <f>_xlfn.IFNA(VLOOKUP(A826,'313 expiration'!A$1:D$9,4,FALSE),0)</f>
        <v>0</v>
      </c>
      <c r="G826" s="26">
        <f>_xlfn.IFNA(VLOOKUP(A826,'TIF expiration'!$A$1:$B$3,2,FALSE),0)</f>
        <v>0</v>
      </c>
      <c r="H826" s="27">
        <v>0.93</v>
      </c>
    </row>
    <row r="827" spans="1:8" x14ac:dyDescent="0.25">
      <c r="A827" t="s">
        <v>478</v>
      </c>
      <c r="B827" t="s">
        <v>477</v>
      </c>
      <c r="C827" s="26">
        <v>474868655</v>
      </c>
      <c r="D827" s="26">
        <v>474868655</v>
      </c>
      <c r="E827" s="26">
        <v>0</v>
      </c>
      <c r="F827" s="26">
        <f>_xlfn.IFNA(VLOOKUP(A827,'313 expiration'!A$1:D$9,4,FALSE),0)</f>
        <v>0</v>
      </c>
      <c r="G827" s="26">
        <f>_xlfn.IFNA(VLOOKUP(A827,'TIF expiration'!$A$1:$B$3,2,FALSE),0)</f>
        <v>0</v>
      </c>
      <c r="H827" s="27">
        <v>0.93</v>
      </c>
    </row>
    <row r="828" spans="1:8" x14ac:dyDescent="0.25">
      <c r="A828" t="s">
        <v>476</v>
      </c>
      <c r="B828" t="s">
        <v>475</v>
      </c>
      <c r="C828" s="26">
        <v>776001334</v>
      </c>
      <c r="D828" s="26">
        <v>776001334</v>
      </c>
      <c r="E828" s="26">
        <v>0</v>
      </c>
      <c r="F828" s="26">
        <f>_xlfn.IFNA(VLOOKUP(A828,'313 expiration'!A$1:D$9,4,FALSE),0)</f>
        <v>0</v>
      </c>
      <c r="G828" s="26">
        <f>_xlfn.IFNA(VLOOKUP(A828,'TIF expiration'!$A$1:$B$3,2,FALSE),0)</f>
        <v>0</v>
      </c>
      <c r="H828" s="27">
        <v>0.93</v>
      </c>
    </row>
    <row r="829" spans="1:8" x14ac:dyDescent="0.25">
      <c r="A829" t="s">
        <v>474</v>
      </c>
      <c r="B829" t="s">
        <v>473</v>
      </c>
      <c r="C829" s="26">
        <v>2466934759</v>
      </c>
      <c r="D829" s="26">
        <v>2466934759</v>
      </c>
      <c r="E829" s="26">
        <v>0</v>
      </c>
      <c r="F829" s="26">
        <f>_xlfn.IFNA(VLOOKUP(A829,'313 expiration'!A$1:D$9,4,FALSE),0)</f>
        <v>57750948</v>
      </c>
      <c r="G829" s="26">
        <f>_xlfn.IFNA(VLOOKUP(A829,'TIF expiration'!$A$1:$B$3,2,FALSE),0)</f>
        <v>0</v>
      </c>
      <c r="H829" s="27">
        <v>0.93</v>
      </c>
    </row>
    <row r="830" spans="1:8" x14ac:dyDescent="0.25">
      <c r="A830" t="s">
        <v>472</v>
      </c>
      <c r="B830" t="s">
        <v>471</v>
      </c>
      <c r="C830" s="26">
        <v>2058744894</v>
      </c>
      <c r="D830" s="26">
        <v>2058744894</v>
      </c>
      <c r="E830" s="26">
        <v>0</v>
      </c>
      <c r="F830" s="26">
        <f>_xlfn.IFNA(VLOOKUP(A830,'313 expiration'!A$1:D$9,4,FALSE),0)</f>
        <v>0</v>
      </c>
      <c r="G830" s="26">
        <f>_xlfn.IFNA(VLOOKUP(A830,'TIF expiration'!$A$1:$B$3,2,FALSE),0)</f>
        <v>0</v>
      </c>
      <c r="H830" s="27">
        <v>0.93</v>
      </c>
    </row>
    <row r="831" spans="1:8" x14ac:dyDescent="0.25">
      <c r="A831" t="s">
        <v>470</v>
      </c>
      <c r="B831" t="s">
        <v>469</v>
      </c>
      <c r="C831" s="26">
        <v>369858354</v>
      </c>
      <c r="D831" s="26">
        <v>369858354</v>
      </c>
      <c r="E831" s="26">
        <v>0</v>
      </c>
      <c r="F831" s="26">
        <f>_xlfn.IFNA(VLOOKUP(A831,'313 expiration'!A$1:D$9,4,FALSE),0)</f>
        <v>0</v>
      </c>
      <c r="G831" s="26">
        <f>_xlfn.IFNA(VLOOKUP(A831,'TIF expiration'!$A$1:$B$3,2,FALSE),0)</f>
        <v>0</v>
      </c>
      <c r="H831" s="27">
        <v>0.93</v>
      </c>
    </row>
    <row r="832" spans="1:8" x14ac:dyDescent="0.25">
      <c r="A832" t="s">
        <v>468</v>
      </c>
      <c r="B832" t="s">
        <v>467</v>
      </c>
      <c r="C832" s="26">
        <v>331992597</v>
      </c>
      <c r="D832" s="26">
        <v>331992597</v>
      </c>
      <c r="E832" s="26">
        <v>0</v>
      </c>
      <c r="F832" s="26">
        <f>_xlfn.IFNA(VLOOKUP(A832,'313 expiration'!A$1:D$9,4,FALSE),0)</f>
        <v>0</v>
      </c>
      <c r="G832" s="26">
        <f>_xlfn.IFNA(VLOOKUP(A832,'TIF expiration'!$A$1:$B$3,2,FALSE),0)</f>
        <v>0</v>
      </c>
      <c r="H832" s="27">
        <v>0.93</v>
      </c>
    </row>
    <row r="833" spans="1:8" x14ac:dyDescent="0.25">
      <c r="A833" t="s">
        <v>466</v>
      </c>
      <c r="B833" t="s">
        <v>465</v>
      </c>
      <c r="C833" s="26">
        <v>691841816</v>
      </c>
      <c r="D833" s="26">
        <v>691841816</v>
      </c>
      <c r="E833" s="26">
        <v>0</v>
      </c>
      <c r="F833" s="26">
        <f>_xlfn.IFNA(VLOOKUP(A833,'313 expiration'!A$1:D$9,4,FALSE),0)</f>
        <v>0</v>
      </c>
      <c r="G833" s="26">
        <f>_xlfn.IFNA(VLOOKUP(A833,'TIF expiration'!$A$1:$B$3,2,FALSE),0)</f>
        <v>0</v>
      </c>
      <c r="H833" s="27">
        <v>0.93</v>
      </c>
    </row>
    <row r="834" spans="1:8" x14ac:dyDescent="0.25">
      <c r="A834" t="s">
        <v>464</v>
      </c>
      <c r="B834" t="s">
        <v>463</v>
      </c>
      <c r="C834" s="26">
        <v>453252657</v>
      </c>
      <c r="D834" s="26">
        <v>453252657</v>
      </c>
      <c r="E834" s="26">
        <v>0</v>
      </c>
      <c r="F834" s="26">
        <f>_xlfn.IFNA(VLOOKUP(A834,'313 expiration'!A$1:D$9,4,FALSE),0)</f>
        <v>107428243</v>
      </c>
      <c r="G834" s="26">
        <f>_xlfn.IFNA(VLOOKUP(A834,'TIF expiration'!$A$1:$B$3,2,FALSE),0)</f>
        <v>0</v>
      </c>
      <c r="H834" s="27">
        <v>0.93</v>
      </c>
    </row>
    <row r="835" spans="1:8" x14ac:dyDescent="0.25">
      <c r="A835" t="s">
        <v>462</v>
      </c>
      <c r="B835" t="s">
        <v>461</v>
      </c>
      <c r="C835" s="26">
        <v>318963460</v>
      </c>
      <c r="D835" s="26">
        <v>318963460</v>
      </c>
      <c r="E835" s="26">
        <v>0</v>
      </c>
      <c r="F835" s="26">
        <f>_xlfn.IFNA(VLOOKUP(A835,'313 expiration'!A$1:D$9,4,FALSE),0)</f>
        <v>0</v>
      </c>
      <c r="G835" s="26">
        <f>_xlfn.IFNA(VLOOKUP(A835,'TIF expiration'!$A$1:$B$3,2,FALSE),0)</f>
        <v>0</v>
      </c>
      <c r="H835" s="27">
        <v>0.93</v>
      </c>
    </row>
    <row r="836" spans="1:8" x14ac:dyDescent="0.25">
      <c r="A836" t="s">
        <v>460</v>
      </c>
      <c r="B836" t="s">
        <v>459</v>
      </c>
      <c r="C836" s="26">
        <v>92972026</v>
      </c>
      <c r="D836" s="26">
        <v>92972026</v>
      </c>
      <c r="E836" s="26">
        <v>0</v>
      </c>
      <c r="F836" s="26">
        <f>_xlfn.IFNA(VLOOKUP(A836,'313 expiration'!A$1:D$9,4,FALSE),0)</f>
        <v>0</v>
      </c>
      <c r="G836" s="26">
        <f>_xlfn.IFNA(VLOOKUP(A836,'TIF expiration'!$A$1:$B$3,2,FALSE),0)</f>
        <v>0</v>
      </c>
      <c r="H836" s="27">
        <v>0.93</v>
      </c>
    </row>
    <row r="837" spans="1:8" x14ac:dyDescent="0.25">
      <c r="A837" t="s">
        <v>458</v>
      </c>
      <c r="B837" t="s">
        <v>457</v>
      </c>
      <c r="C837" s="26">
        <v>67439709</v>
      </c>
      <c r="D837" s="26">
        <v>67439709</v>
      </c>
      <c r="E837" s="26">
        <v>0</v>
      </c>
      <c r="F837" s="26">
        <f>_xlfn.IFNA(VLOOKUP(A837,'313 expiration'!A$1:D$9,4,FALSE),0)</f>
        <v>0</v>
      </c>
      <c r="G837" s="26">
        <f>_xlfn.IFNA(VLOOKUP(A837,'TIF expiration'!$A$1:$B$3,2,FALSE),0)</f>
        <v>0</v>
      </c>
      <c r="H837" s="27">
        <v>0.93</v>
      </c>
    </row>
    <row r="838" spans="1:8" x14ac:dyDescent="0.25">
      <c r="A838" t="s">
        <v>456</v>
      </c>
      <c r="B838" t="s">
        <v>455</v>
      </c>
      <c r="C838" s="26">
        <v>291032867</v>
      </c>
      <c r="D838" s="26">
        <v>287198589</v>
      </c>
      <c r="E838" s="26">
        <v>7668556</v>
      </c>
      <c r="F838" s="26">
        <f>_xlfn.IFNA(VLOOKUP(A838,'313 expiration'!A$1:D$9,4,FALSE),0)</f>
        <v>0</v>
      </c>
      <c r="G838" s="26">
        <f>_xlfn.IFNA(VLOOKUP(A838,'TIF expiration'!$A$1:$B$3,2,FALSE),0)</f>
        <v>0</v>
      </c>
      <c r="H838" s="27">
        <v>0.93</v>
      </c>
    </row>
    <row r="839" spans="1:8" x14ac:dyDescent="0.25">
      <c r="A839" t="s">
        <v>454</v>
      </c>
      <c r="B839" t="s">
        <v>453</v>
      </c>
      <c r="C839" s="26">
        <v>296968706</v>
      </c>
      <c r="D839" s="26">
        <v>296968706</v>
      </c>
      <c r="E839" s="26">
        <v>0</v>
      </c>
      <c r="F839" s="26">
        <f>_xlfn.IFNA(VLOOKUP(A839,'313 expiration'!A$1:D$9,4,FALSE),0)</f>
        <v>0</v>
      </c>
      <c r="G839" s="26">
        <f>_xlfn.IFNA(VLOOKUP(A839,'TIF expiration'!$A$1:$B$3,2,FALSE),0)</f>
        <v>0</v>
      </c>
      <c r="H839" s="27">
        <v>0.93</v>
      </c>
    </row>
    <row r="840" spans="1:8" x14ac:dyDescent="0.25">
      <c r="A840" t="s">
        <v>452</v>
      </c>
      <c r="B840" t="s">
        <v>451</v>
      </c>
      <c r="C840" s="26">
        <v>2697337900</v>
      </c>
      <c r="D840" s="26">
        <v>2697337900</v>
      </c>
      <c r="E840" s="26">
        <v>0</v>
      </c>
      <c r="F840" s="26">
        <f>_xlfn.IFNA(VLOOKUP(A840,'313 expiration'!A$1:D$9,4,FALSE),0)</f>
        <v>0</v>
      </c>
      <c r="G840" s="26">
        <f>_xlfn.IFNA(VLOOKUP(A840,'TIF expiration'!$A$1:$B$3,2,FALSE),0)</f>
        <v>0</v>
      </c>
      <c r="H840" s="27">
        <v>0.93</v>
      </c>
    </row>
    <row r="841" spans="1:8" x14ac:dyDescent="0.25">
      <c r="A841" t="s">
        <v>450</v>
      </c>
      <c r="B841" t="s">
        <v>449</v>
      </c>
      <c r="C841" s="26">
        <v>151440619</v>
      </c>
      <c r="D841" s="26">
        <v>151440619</v>
      </c>
      <c r="E841" s="26">
        <v>0</v>
      </c>
      <c r="F841" s="26">
        <f>_xlfn.IFNA(VLOOKUP(A841,'313 expiration'!A$1:D$9,4,FALSE),0)</f>
        <v>0</v>
      </c>
      <c r="G841" s="26">
        <f>_xlfn.IFNA(VLOOKUP(A841,'TIF expiration'!$A$1:$B$3,2,FALSE),0)</f>
        <v>0</v>
      </c>
      <c r="H841" s="27">
        <v>0.93</v>
      </c>
    </row>
    <row r="842" spans="1:8" x14ac:dyDescent="0.25">
      <c r="A842" t="s">
        <v>448</v>
      </c>
      <c r="B842" t="s">
        <v>447</v>
      </c>
      <c r="C842" s="26">
        <v>349445464</v>
      </c>
      <c r="D842" s="26">
        <v>349445464</v>
      </c>
      <c r="E842" s="26">
        <v>0</v>
      </c>
      <c r="F842" s="26">
        <f>_xlfn.IFNA(VLOOKUP(A842,'313 expiration'!A$1:D$9,4,FALSE),0)</f>
        <v>0</v>
      </c>
      <c r="G842" s="26">
        <f>_xlfn.IFNA(VLOOKUP(A842,'TIF expiration'!$A$1:$B$3,2,FALSE),0)</f>
        <v>0</v>
      </c>
      <c r="H842" s="27">
        <v>0.93</v>
      </c>
    </row>
    <row r="843" spans="1:8" x14ac:dyDescent="0.25">
      <c r="A843" t="s">
        <v>446</v>
      </c>
      <c r="B843" t="s">
        <v>445</v>
      </c>
      <c r="C843" s="26">
        <v>60280383</v>
      </c>
      <c r="D843" s="26">
        <v>60280383</v>
      </c>
      <c r="E843" s="26">
        <v>0</v>
      </c>
      <c r="F843" s="26">
        <f>_xlfn.IFNA(VLOOKUP(A843,'313 expiration'!A$1:D$9,4,FALSE),0)</f>
        <v>0</v>
      </c>
      <c r="G843" s="26">
        <f>_xlfn.IFNA(VLOOKUP(A843,'TIF expiration'!$A$1:$B$3,2,FALSE),0)</f>
        <v>0</v>
      </c>
      <c r="H843" s="27">
        <v>0.93</v>
      </c>
    </row>
    <row r="844" spans="1:8" x14ac:dyDescent="0.25">
      <c r="A844" t="s">
        <v>444</v>
      </c>
      <c r="B844" t="s">
        <v>443</v>
      </c>
      <c r="C844" s="26">
        <v>578460139</v>
      </c>
      <c r="D844" s="26">
        <v>559642592</v>
      </c>
      <c r="E844" s="26">
        <v>37635094</v>
      </c>
      <c r="F844" s="26">
        <f>_xlfn.IFNA(VLOOKUP(A844,'313 expiration'!A$1:D$9,4,FALSE),0)</f>
        <v>0</v>
      </c>
      <c r="G844" s="26">
        <f>_xlfn.IFNA(VLOOKUP(A844,'TIF expiration'!$A$1:$B$3,2,FALSE),0)</f>
        <v>0</v>
      </c>
      <c r="H844" s="27">
        <v>0.93</v>
      </c>
    </row>
    <row r="845" spans="1:8" x14ac:dyDescent="0.25">
      <c r="A845" t="s">
        <v>442</v>
      </c>
      <c r="B845" t="s">
        <v>441</v>
      </c>
      <c r="C845" s="26">
        <v>216633371</v>
      </c>
      <c r="D845" s="26">
        <v>209445745</v>
      </c>
      <c r="E845" s="26">
        <v>14375252</v>
      </c>
      <c r="F845" s="26">
        <f>_xlfn.IFNA(VLOOKUP(A845,'313 expiration'!A$1:D$9,4,FALSE),0)</f>
        <v>0</v>
      </c>
      <c r="G845" s="26">
        <f>_xlfn.IFNA(VLOOKUP(A845,'TIF expiration'!$A$1:$B$3,2,FALSE),0)</f>
        <v>0</v>
      </c>
      <c r="H845" s="27">
        <v>0.93</v>
      </c>
    </row>
    <row r="846" spans="1:8" x14ac:dyDescent="0.25">
      <c r="A846" t="s">
        <v>440</v>
      </c>
      <c r="B846" t="s">
        <v>439</v>
      </c>
      <c r="C846" s="26">
        <v>283696378</v>
      </c>
      <c r="D846" s="26">
        <v>283696378</v>
      </c>
      <c r="E846" s="26">
        <v>0</v>
      </c>
      <c r="F846" s="26">
        <f>_xlfn.IFNA(VLOOKUP(A846,'313 expiration'!A$1:D$9,4,FALSE),0)</f>
        <v>0</v>
      </c>
      <c r="G846" s="26">
        <f>_xlfn.IFNA(VLOOKUP(A846,'TIF expiration'!$A$1:$B$3,2,FALSE),0)</f>
        <v>0</v>
      </c>
      <c r="H846" s="27">
        <v>0.93</v>
      </c>
    </row>
    <row r="847" spans="1:8" x14ac:dyDescent="0.25">
      <c r="A847" t="s">
        <v>438</v>
      </c>
      <c r="B847" t="s">
        <v>437</v>
      </c>
      <c r="C847" s="26">
        <v>120935859</v>
      </c>
      <c r="D847" s="26">
        <v>120935859</v>
      </c>
      <c r="E847" s="26">
        <v>0</v>
      </c>
      <c r="F847" s="26">
        <f>_xlfn.IFNA(VLOOKUP(A847,'313 expiration'!A$1:D$9,4,FALSE),0)</f>
        <v>0</v>
      </c>
      <c r="G847" s="26">
        <f>_xlfn.IFNA(VLOOKUP(A847,'TIF expiration'!$A$1:$B$3,2,FALSE),0)</f>
        <v>0</v>
      </c>
      <c r="H847" s="27">
        <v>0.93</v>
      </c>
    </row>
    <row r="848" spans="1:8" x14ac:dyDescent="0.25">
      <c r="A848" t="s">
        <v>436</v>
      </c>
      <c r="B848" t="s">
        <v>435</v>
      </c>
      <c r="C848" s="26">
        <v>144239651</v>
      </c>
      <c r="D848" s="26">
        <v>137825549</v>
      </c>
      <c r="E848" s="26">
        <v>12828204</v>
      </c>
      <c r="F848" s="26">
        <f>_xlfn.IFNA(VLOOKUP(A848,'313 expiration'!A$1:D$9,4,FALSE),0)</f>
        <v>0</v>
      </c>
      <c r="G848" s="26">
        <f>_xlfn.IFNA(VLOOKUP(A848,'TIF expiration'!$A$1:$B$3,2,FALSE),0)</f>
        <v>0</v>
      </c>
      <c r="H848" s="27">
        <v>0.93</v>
      </c>
    </row>
    <row r="849" spans="1:8" x14ac:dyDescent="0.25">
      <c r="A849" t="s">
        <v>434</v>
      </c>
      <c r="B849" t="s">
        <v>433</v>
      </c>
      <c r="C849" s="26">
        <v>42516334</v>
      </c>
      <c r="D849" s="26">
        <v>42516334</v>
      </c>
      <c r="E849" s="26">
        <v>0</v>
      </c>
      <c r="F849" s="26">
        <f>_xlfn.IFNA(VLOOKUP(A849,'313 expiration'!A$1:D$9,4,FALSE),0)</f>
        <v>0</v>
      </c>
      <c r="G849" s="26">
        <f>_xlfn.IFNA(VLOOKUP(A849,'TIF expiration'!$A$1:$B$3,2,FALSE),0)</f>
        <v>0</v>
      </c>
      <c r="H849" s="27">
        <v>0.93</v>
      </c>
    </row>
    <row r="850" spans="1:8" x14ac:dyDescent="0.25">
      <c r="A850" t="s">
        <v>432</v>
      </c>
      <c r="B850" t="s">
        <v>431</v>
      </c>
      <c r="C850" s="26">
        <v>93557467</v>
      </c>
      <c r="D850" s="26">
        <v>93557467</v>
      </c>
      <c r="E850" s="26">
        <v>0</v>
      </c>
      <c r="F850" s="26">
        <f>_xlfn.IFNA(VLOOKUP(A850,'313 expiration'!A$1:D$9,4,FALSE),0)</f>
        <v>0</v>
      </c>
      <c r="G850" s="26">
        <f>_xlfn.IFNA(VLOOKUP(A850,'TIF expiration'!$A$1:$B$3,2,FALSE),0)</f>
        <v>0</v>
      </c>
      <c r="H850" s="27">
        <v>0.93</v>
      </c>
    </row>
    <row r="851" spans="1:8" x14ac:dyDescent="0.25">
      <c r="A851" t="s">
        <v>430</v>
      </c>
      <c r="B851" t="s">
        <v>429</v>
      </c>
      <c r="C851" s="26">
        <v>421717192</v>
      </c>
      <c r="D851" s="26">
        <v>421717192</v>
      </c>
      <c r="E851" s="26">
        <v>0</v>
      </c>
      <c r="F851" s="26">
        <f>_xlfn.IFNA(VLOOKUP(A851,'313 expiration'!A$1:D$9,4,FALSE),0)</f>
        <v>0</v>
      </c>
      <c r="G851" s="26">
        <f>_xlfn.IFNA(VLOOKUP(A851,'TIF expiration'!$A$1:$B$3,2,FALSE),0)</f>
        <v>0</v>
      </c>
      <c r="H851" s="27">
        <v>0.93</v>
      </c>
    </row>
    <row r="852" spans="1:8" x14ac:dyDescent="0.25">
      <c r="A852" t="s">
        <v>428</v>
      </c>
      <c r="B852" t="s">
        <v>427</v>
      </c>
      <c r="C852" s="26">
        <v>415162917</v>
      </c>
      <c r="D852" s="26">
        <v>389058475</v>
      </c>
      <c r="E852" s="26">
        <v>52208884</v>
      </c>
      <c r="F852" s="26">
        <f>_xlfn.IFNA(VLOOKUP(A852,'313 expiration'!A$1:D$9,4,FALSE),0)</f>
        <v>0</v>
      </c>
      <c r="G852" s="26">
        <f>_xlfn.IFNA(VLOOKUP(A852,'TIF expiration'!$A$1:$B$3,2,FALSE),0)</f>
        <v>0</v>
      </c>
      <c r="H852" s="27">
        <v>0.93</v>
      </c>
    </row>
    <row r="853" spans="1:8" x14ac:dyDescent="0.25">
      <c r="A853" t="s">
        <v>426</v>
      </c>
      <c r="B853" t="s">
        <v>425</v>
      </c>
      <c r="C853" s="26">
        <v>1171716471</v>
      </c>
      <c r="D853" s="26">
        <v>1171716471</v>
      </c>
      <c r="E853" s="26">
        <v>0</v>
      </c>
      <c r="F853" s="26">
        <f>_xlfn.IFNA(VLOOKUP(A853,'313 expiration'!A$1:D$9,4,FALSE),0)</f>
        <v>0</v>
      </c>
      <c r="G853" s="26">
        <f>_xlfn.IFNA(VLOOKUP(A853,'TIF expiration'!$A$1:$B$3,2,FALSE),0)</f>
        <v>0</v>
      </c>
      <c r="H853" s="27">
        <v>0.93</v>
      </c>
    </row>
    <row r="854" spans="1:8" x14ac:dyDescent="0.25">
      <c r="A854" t="s">
        <v>424</v>
      </c>
      <c r="B854" t="s">
        <v>423</v>
      </c>
      <c r="C854" s="26">
        <v>1629844683</v>
      </c>
      <c r="D854" s="26">
        <v>1629844683</v>
      </c>
      <c r="E854" s="26">
        <v>0</v>
      </c>
      <c r="F854" s="26">
        <f>_xlfn.IFNA(VLOOKUP(A854,'313 expiration'!A$1:D$9,4,FALSE),0)</f>
        <v>0</v>
      </c>
      <c r="G854" s="26">
        <f>_xlfn.IFNA(VLOOKUP(A854,'TIF expiration'!$A$1:$B$3,2,FALSE),0)</f>
        <v>0</v>
      </c>
      <c r="H854" s="27">
        <v>0.93</v>
      </c>
    </row>
    <row r="855" spans="1:8" x14ac:dyDescent="0.25">
      <c r="A855" t="s">
        <v>422</v>
      </c>
      <c r="B855" t="s">
        <v>421</v>
      </c>
      <c r="C855" s="26">
        <v>431959378</v>
      </c>
      <c r="D855" s="26">
        <v>431959378</v>
      </c>
      <c r="E855" s="26">
        <v>0</v>
      </c>
      <c r="F855" s="26">
        <f>_xlfn.IFNA(VLOOKUP(A855,'313 expiration'!A$1:D$9,4,FALSE),0)</f>
        <v>0</v>
      </c>
      <c r="G855" s="26">
        <f>_xlfn.IFNA(VLOOKUP(A855,'TIF expiration'!$A$1:$B$3,2,FALSE),0)</f>
        <v>0</v>
      </c>
      <c r="H855" s="27">
        <v>0.93</v>
      </c>
    </row>
    <row r="856" spans="1:8" x14ac:dyDescent="0.25">
      <c r="A856" t="s">
        <v>420</v>
      </c>
      <c r="B856" t="s">
        <v>419</v>
      </c>
      <c r="C856" s="26">
        <v>9632488156</v>
      </c>
      <c r="D856" s="26">
        <v>9632488156</v>
      </c>
      <c r="E856" s="26">
        <v>0</v>
      </c>
      <c r="F856" s="26">
        <f>_xlfn.IFNA(VLOOKUP(A856,'313 expiration'!A$1:D$9,4,FALSE),0)</f>
        <v>0</v>
      </c>
      <c r="G856" s="26">
        <f>_xlfn.IFNA(VLOOKUP(A856,'TIF expiration'!$A$1:$B$3,2,FALSE),0)</f>
        <v>0</v>
      </c>
      <c r="H856" s="27">
        <v>0.93</v>
      </c>
    </row>
    <row r="857" spans="1:8" x14ac:dyDescent="0.25">
      <c r="A857" t="s">
        <v>418</v>
      </c>
      <c r="B857" t="s">
        <v>417</v>
      </c>
      <c r="C857" s="26">
        <v>2241078414</v>
      </c>
      <c r="D857" s="26">
        <v>2241078414</v>
      </c>
      <c r="E857" s="26">
        <v>0</v>
      </c>
      <c r="F857" s="26">
        <f>_xlfn.IFNA(VLOOKUP(A857,'313 expiration'!A$1:D$9,4,FALSE),0)</f>
        <v>0</v>
      </c>
      <c r="G857" s="26">
        <f>_xlfn.IFNA(VLOOKUP(A857,'TIF expiration'!$A$1:$B$3,2,FALSE),0)</f>
        <v>0</v>
      </c>
      <c r="H857" s="27">
        <v>0.93</v>
      </c>
    </row>
    <row r="858" spans="1:8" x14ac:dyDescent="0.25">
      <c r="A858" t="s">
        <v>416</v>
      </c>
      <c r="B858" t="s">
        <v>334</v>
      </c>
      <c r="C858" s="26">
        <v>1430520898</v>
      </c>
      <c r="D858" s="26">
        <v>1430520898</v>
      </c>
      <c r="E858" s="26">
        <v>0</v>
      </c>
      <c r="F858" s="26">
        <f>_xlfn.IFNA(VLOOKUP(A858,'313 expiration'!A$1:D$9,4,FALSE),0)</f>
        <v>0</v>
      </c>
      <c r="G858" s="26">
        <f>_xlfn.IFNA(VLOOKUP(A858,'TIF expiration'!$A$1:$B$3,2,FALSE),0)</f>
        <v>0</v>
      </c>
      <c r="H858" s="27">
        <v>0.93</v>
      </c>
    </row>
    <row r="859" spans="1:8" x14ac:dyDescent="0.25">
      <c r="A859" t="s">
        <v>415</v>
      </c>
      <c r="B859" t="s">
        <v>414</v>
      </c>
      <c r="C859" s="26">
        <v>646717018</v>
      </c>
      <c r="D859" s="26">
        <v>646717018</v>
      </c>
      <c r="E859" s="26">
        <v>0</v>
      </c>
      <c r="F859" s="26">
        <f>_xlfn.IFNA(VLOOKUP(A859,'313 expiration'!A$1:D$9,4,FALSE),0)</f>
        <v>0</v>
      </c>
      <c r="G859" s="26">
        <f>_xlfn.IFNA(VLOOKUP(A859,'TIF expiration'!$A$1:$B$3,2,FALSE),0)</f>
        <v>0</v>
      </c>
      <c r="H859" s="27">
        <v>0.93</v>
      </c>
    </row>
    <row r="860" spans="1:8" x14ac:dyDescent="0.25">
      <c r="A860" t="s">
        <v>413</v>
      </c>
      <c r="B860" t="s">
        <v>412</v>
      </c>
      <c r="C860" s="26">
        <v>2293534523</v>
      </c>
      <c r="D860" s="26">
        <v>2252866180</v>
      </c>
      <c r="E860" s="26">
        <v>81336686</v>
      </c>
      <c r="F860" s="26">
        <f>_xlfn.IFNA(VLOOKUP(A860,'313 expiration'!A$1:D$9,4,FALSE),0)</f>
        <v>0</v>
      </c>
      <c r="G860" s="26">
        <f>_xlfn.IFNA(VLOOKUP(A860,'TIF expiration'!$A$1:$B$3,2,FALSE),0)</f>
        <v>0</v>
      </c>
      <c r="H860" s="27">
        <v>0.93</v>
      </c>
    </row>
    <row r="861" spans="1:8" x14ac:dyDescent="0.25">
      <c r="A861" t="s">
        <v>411</v>
      </c>
      <c r="B861" t="s">
        <v>410</v>
      </c>
      <c r="C861" s="26">
        <v>1252957491</v>
      </c>
      <c r="D861" s="26">
        <v>1252957491</v>
      </c>
      <c r="E861" s="26">
        <v>0</v>
      </c>
      <c r="F861" s="26">
        <f>_xlfn.IFNA(VLOOKUP(A861,'313 expiration'!A$1:D$9,4,FALSE),0)</f>
        <v>0</v>
      </c>
      <c r="G861" s="26">
        <f>_xlfn.IFNA(VLOOKUP(A861,'TIF expiration'!$A$1:$B$3,2,FALSE),0)</f>
        <v>0</v>
      </c>
      <c r="H861" s="27">
        <v>0.93</v>
      </c>
    </row>
    <row r="862" spans="1:8" x14ac:dyDescent="0.25">
      <c r="A862" t="s">
        <v>409</v>
      </c>
      <c r="B862" t="s">
        <v>408</v>
      </c>
      <c r="C862" s="26">
        <v>196798332</v>
      </c>
      <c r="D862" s="26">
        <v>196798332</v>
      </c>
      <c r="E862" s="26">
        <v>0</v>
      </c>
      <c r="F862" s="26">
        <f>_xlfn.IFNA(VLOOKUP(A862,'313 expiration'!A$1:D$9,4,FALSE),0)</f>
        <v>0</v>
      </c>
      <c r="G862" s="26">
        <f>_xlfn.IFNA(VLOOKUP(A862,'TIF expiration'!$A$1:$B$3,2,FALSE),0)</f>
        <v>0</v>
      </c>
      <c r="H862" s="27">
        <v>0.93</v>
      </c>
    </row>
    <row r="863" spans="1:8" x14ac:dyDescent="0.25">
      <c r="A863" t="s">
        <v>407</v>
      </c>
      <c r="B863" t="s">
        <v>406</v>
      </c>
      <c r="C863" s="26">
        <v>620487260</v>
      </c>
      <c r="D863" s="26">
        <v>620487260</v>
      </c>
      <c r="E863" s="26">
        <v>0</v>
      </c>
      <c r="F863" s="26">
        <f>_xlfn.IFNA(VLOOKUP(A863,'313 expiration'!A$1:D$9,4,FALSE),0)</f>
        <v>0</v>
      </c>
      <c r="G863" s="26">
        <f>_xlfn.IFNA(VLOOKUP(A863,'TIF expiration'!$A$1:$B$3,2,FALSE),0)</f>
        <v>0</v>
      </c>
      <c r="H863" s="27">
        <v>0.93</v>
      </c>
    </row>
    <row r="864" spans="1:8" x14ac:dyDescent="0.25">
      <c r="A864" t="s">
        <v>405</v>
      </c>
      <c r="B864" t="s">
        <v>404</v>
      </c>
      <c r="C864" s="26">
        <v>588629431</v>
      </c>
      <c r="D864" s="26">
        <v>588629431</v>
      </c>
      <c r="E864" s="26">
        <v>0</v>
      </c>
      <c r="F864" s="26">
        <f>_xlfn.IFNA(VLOOKUP(A864,'313 expiration'!A$1:D$9,4,FALSE),0)</f>
        <v>0</v>
      </c>
      <c r="G864" s="26">
        <f>_xlfn.IFNA(VLOOKUP(A864,'TIF expiration'!$A$1:$B$3,2,FALSE),0)</f>
        <v>0</v>
      </c>
      <c r="H864" s="27">
        <v>0.93</v>
      </c>
    </row>
    <row r="865" spans="1:8" x14ac:dyDescent="0.25">
      <c r="A865" t="s">
        <v>403</v>
      </c>
      <c r="B865" t="s">
        <v>402</v>
      </c>
      <c r="C865" s="26">
        <v>900974104</v>
      </c>
      <c r="D865" s="26">
        <v>900974104</v>
      </c>
      <c r="E865" s="26">
        <v>0</v>
      </c>
      <c r="F865" s="26">
        <f>_xlfn.IFNA(VLOOKUP(A865,'313 expiration'!A$1:D$9,4,FALSE),0)</f>
        <v>0</v>
      </c>
      <c r="G865" s="26">
        <f>_xlfn.IFNA(VLOOKUP(A865,'TIF expiration'!$A$1:$B$3,2,FALSE),0)</f>
        <v>0</v>
      </c>
      <c r="H865" s="27">
        <v>0.93</v>
      </c>
    </row>
    <row r="866" spans="1:8" x14ac:dyDescent="0.25">
      <c r="A866" t="s">
        <v>401</v>
      </c>
      <c r="B866" t="s">
        <v>400</v>
      </c>
      <c r="C866" s="26">
        <v>188826853</v>
      </c>
      <c r="D866" s="26">
        <v>188826853</v>
      </c>
      <c r="E866" s="26">
        <v>0</v>
      </c>
      <c r="F866" s="26">
        <f>_xlfn.IFNA(VLOOKUP(A866,'313 expiration'!A$1:D$9,4,FALSE),0)</f>
        <v>0</v>
      </c>
      <c r="G866" s="26">
        <f>_xlfn.IFNA(VLOOKUP(A866,'TIF expiration'!$A$1:$B$3,2,FALSE),0)</f>
        <v>0</v>
      </c>
      <c r="H866" s="27">
        <v>0.93</v>
      </c>
    </row>
    <row r="867" spans="1:8" x14ac:dyDescent="0.25">
      <c r="A867" t="s">
        <v>399</v>
      </c>
      <c r="B867" t="s">
        <v>398</v>
      </c>
      <c r="C867" s="26">
        <v>601544683</v>
      </c>
      <c r="D867" s="26">
        <v>591739446</v>
      </c>
      <c r="E867" s="26">
        <v>19610474</v>
      </c>
      <c r="F867" s="26">
        <f>_xlfn.IFNA(VLOOKUP(A867,'313 expiration'!A$1:D$9,4,FALSE),0)</f>
        <v>0</v>
      </c>
      <c r="G867" s="26">
        <f>_xlfn.IFNA(VLOOKUP(A867,'TIF expiration'!$A$1:$B$3,2,FALSE),0)</f>
        <v>0</v>
      </c>
      <c r="H867" s="27">
        <v>0.93</v>
      </c>
    </row>
    <row r="868" spans="1:8" x14ac:dyDescent="0.25">
      <c r="A868" t="s">
        <v>397</v>
      </c>
      <c r="B868" t="s">
        <v>396</v>
      </c>
      <c r="C868" s="26">
        <v>103288851</v>
      </c>
      <c r="D868" s="26">
        <v>103288851</v>
      </c>
      <c r="E868" s="26">
        <v>0</v>
      </c>
      <c r="F868" s="26">
        <f>_xlfn.IFNA(VLOOKUP(A868,'313 expiration'!A$1:D$9,4,FALSE),0)</f>
        <v>0</v>
      </c>
      <c r="G868" s="26">
        <f>_xlfn.IFNA(VLOOKUP(A868,'TIF expiration'!$A$1:$B$3,2,FALSE),0)</f>
        <v>0</v>
      </c>
      <c r="H868" s="27">
        <v>0.93</v>
      </c>
    </row>
    <row r="869" spans="1:8" x14ac:dyDescent="0.25">
      <c r="A869" t="s">
        <v>395</v>
      </c>
      <c r="B869" t="s">
        <v>394</v>
      </c>
      <c r="C869" s="26">
        <v>223362383</v>
      </c>
      <c r="D869" s="26">
        <v>223362383</v>
      </c>
      <c r="E869" s="26">
        <v>0</v>
      </c>
      <c r="F869" s="26">
        <f>_xlfn.IFNA(VLOOKUP(A869,'313 expiration'!A$1:D$9,4,FALSE),0)</f>
        <v>0</v>
      </c>
      <c r="G869" s="26">
        <f>_xlfn.IFNA(VLOOKUP(A869,'TIF expiration'!$A$1:$B$3,2,FALSE),0)</f>
        <v>0</v>
      </c>
      <c r="H869" s="27">
        <v>0.93</v>
      </c>
    </row>
    <row r="870" spans="1:8" x14ac:dyDescent="0.25">
      <c r="A870" t="s">
        <v>393</v>
      </c>
      <c r="B870" t="s">
        <v>392</v>
      </c>
      <c r="C870" s="26">
        <v>140387832</v>
      </c>
      <c r="D870" s="26">
        <v>140387832</v>
      </c>
      <c r="E870" s="26">
        <v>0</v>
      </c>
      <c r="F870" s="26">
        <f>_xlfn.IFNA(VLOOKUP(A870,'313 expiration'!A$1:D$9,4,FALSE),0)</f>
        <v>0</v>
      </c>
      <c r="G870" s="26">
        <f>_xlfn.IFNA(VLOOKUP(A870,'TIF expiration'!$A$1:$B$3,2,FALSE),0)</f>
        <v>0</v>
      </c>
      <c r="H870" s="27">
        <v>0.93</v>
      </c>
    </row>
    <row r="871" spans="1:8" x14ac:dyDescent="0.25">
      <c r="A871" t="s">
        <v>391</v>
      </c>
      <c r="B871" t="s">
        <v>390</v>
      </c>
      <c r="C871" s="26">
        <v>31934407208</v>
      </c>
      <c r="D871" s="26">
        <v>31934407208</v>
      </c>
      <c r="E871" s="26">
        <v>0</v>
      </c>
      <c r="F871" s="26">
        <f>_xlfn.IFNA(VLOOKUP(A871,'313 expiration'!A$1:D$9,4,FALSE),0)</f>
        <v>0</v>
      </c>
      <c r="G871" s="26">
        <f>_xlfn.IFNA(VLOOKUP(A871,'TIF expiration'!$A$1:$B$3,2,FALSE),0)</f>
        <v>0</v>
      </c>
      <c r="H871" s="27">
        <v>0.93</v>
      </c>
    </row>
    <row r="872" spans="1:8" x14ac:dyDescent="0.25">
      <c r="A872" t="s">
        <v>389</v>
      </c>
      <c r="B872" t="s">
        <v>388</v>
      </c>
      <c r="C872" s="26">
        <v>11173229155</v>
      </c>
      <c r="D872" s="26">
        <v>11173229155</v>
      </c>
      <c r="E872" s="26">
        <v>0</v>
      </c>
      <c r="F872" s="26">
        <f>_xlfn.IFNA(VLOOKUP(A872,'313 expiration'!A$1:D$9,4,FALSE),0)</f>
        <v>0</v>
      </c>
      <c r="G872" s="26">
        <f>_xlfn.IFNA(VLOOKUP(A872,'TIF expiration'!$A$1:$B$3,2,FALSE),0)</f>
        <v>0</v>
      </c>
      <c r="H872" s="27">
        <v>0.93</v>
      </c>
    </row>
    <row r="873" spans="1:8" x14ac:dyDescent="0.25">
      <c r="A873" t="s">
        <v>387</v>
      </c>
      <c r="B873" t="s">
        <v>386</v>
      </c>
      <c r="C873" s="26">
        <v>1589001379</v>
      </c>
      <c r="D873" s="26">
        <v>1589001379</v>
      </c>
      <c r="E873" s="26">
        <v>0</v>
      </c>
      <c r="F873" s="26">
        <f>_xlfn.IFNA(VLOOKUP(A873,'313 expiration'!A$1:D$9,4,FALSE),0)</f>
        <v>0</v>
      </c>
      <c r="G873" s="26">
        <f>_xlfn.IFNA(VLOOKUP(A873,'TIF expiration'!$A$1:$B$3,2,FALSE),0)</f>
        <v>0</v>
      </c>
      <c r="H873" s="27">
        <v>0.93</v>
      </c>
    </row>
    <row r="874" spans="1:8" x14ac:dyDescent="0.25">
      <c r="A874" t="s">
        <v>385</v>
      </c>
      <c r="B874" t="s">
        <v>384</v>
      </c>
      <c r="C874" s="26">
        <v>41608135850</v>
      </c>
      <c r="D874" s="26">
        <v>41608135850</v>
      </c>
      <c r="E874" s="26">
        <v>0</v>
      </c>
      <c r="F874" s="26">
        <f>_xlfn.IFNA(VLOOKUP(A874,'313 expiration'!A$1:D$9,4,FALSE),0)</f>
        <v>0</v>
      </c>
      <c r="G874" s="26">
        <f>_xlfn.IFNA(VLOOKUP(A874,'TIF expiration'!$A$1:$B$3,2,FALSE),0)</f>
        <v>0</v>
      </c>
      <c r="H874" s="27">
        <v>0.93</v>
      </c>
    </row>
    <row r="875" spans="1:8" x14ac:dyDescent="0.25">
      <c r="A875" t="s">
        <v>383</v>
      </c>
      <c r="B875" t="s">
        <v>382</v>
      </c>
      <c r="C875" s="26">
        <v>16086747641</v>
      </c>
      <c r="D875" s="26">
        <v>16086747641</v>
      </c>
      <c r="E875" s="26">
        <v>0</v>
      </c>
      <c r="F875" s="26">
        <f>_xlfn.IFNA(VLOOKUP(A875,'313 expiration'!A$1:D$9,4,FALSE),0)</f>
        <v>0</v>
      </c>
      <c r="G875" s="26">
        <f>_xlfn.IFNA(VLOOKUP(A875,'TIF expiration'!$A$1:$B$3,2,FALSE),0)</f>
        <v>0</v>
      </c>
      <c r="H875" s="27">
        <v>0.93</v>
      </c>
    </row>
    <row r="876" spans="1:8" x14ac:dyDescent="0.25">
      <c r="A876" t="s">
        <v>381</v>
      </c>
      <c r="B876" t="s">
        <v>380</v>
      </c>
      <c r="C876" s="26">
        <v>19818096703</v>
      </c>
      <c r="D876" s="26">
        <v>19818096703</v>
      </c>
      <c r="E876" s="26">
        <v>0</v>
      </c>
      <c r="F876" s="26">
        <f>_xlfn.IFNA(VLOOKUP(A876,'313 expiration'!A$1:D$9,4,FALSE),0)</f>
        <v>0</v>
      </c>
      <c r="G876" s="26">
        <f>_xlfn.IFNA(VLOOKUP(A876,'TIF expiration'!$A$1:$B$3,2,FALSE),0)</f>
        <v>0</v>
      </c>
      <c r="H876" s="27">
        <v>0.93</v>
      </c>
    </row>
    <row r="877" spans="1:8" x14ac:dyDescent="0.25">
      <c r="A877" t="s">
        <v>379</v>
      </c>
      <c r="B877" t="s">
        <v>378</v>
      </c>
      <c r="C877" s="26">
        <v>15333868855</v>
      </c>
      <c r="D877" s="26">
        <v>15333868855</v>
      </c>
      <c r="E877" s="26">
        <v>0</v>
      </c>
      <c r="F877" s="26">
        <f>_xlfn.IFNA(VLOOKUP(A877,'313 expiration'!A$1:D$9,4,FALSE),0)</f>
        <v>0</v>
      </c>
      <c r="G877" s="26">
        <f>_xlfn.IFNA(VLOOKUP(A877,'TIF expiration'!$A$1:$B$3,2,FALSE),0)</f>
        <v>0</v>
      </c>
      <c r="H877" s="27">
        <v>0.93</v>
      </c>
    </row>
    <row r="878" spans="1:8" x14ac:dyDescent="0.25">
      <c r="A878" t="s">
        <v>377</v>
      </c>
      <c r="B878" t="s">
        <v>376</v>
      </c>
      <c r="C878" s="26">
        <v>1112732003</v>
      </c>
      <c r="D878" s="26">
        <v>1112732003</v>
      </c>
      <c r="E878" s="26">
        <v>0</v>
      </c>
      <c r="F878" s="26">
        <f>_xlfn.IFNA(VLOOKUP(A878,'313 expiration'!A$1:D$9,4,FALSE),0)</f>
        <v>0</v>
      </c>
      <c r="G878" s="26">
        <f>_xlfn.IFNA(VLOOKUP(A878,'TIF expiration'!$A$1:$B$3,2,FALSE),0)</f>
        <v>0</v>
      </c>
      <c r="H878" s="27">
        <v>0.93</v>
      </c>
    </row>
    <row r="879" spans="1:8" x14ac:dyDescent="0.25">
      <c r="A879" t="s">
        <v>375</v>
      </c>
      <c r="B879" t="s">
        <v>374</v>
      </c>
      <c r="C879" s="26">
        <v>7682272849</v>
      </c>
      <c r="D879" s="26">
        <v>7478328925</v>
      </c>
      <c r="E879" s="26">
        <v>407887848</v>
      </c>
      <c r="F879" s="26">
        <f>_xlfn.IFNA(VLOOKUP(A879,'313 expiration'!A$1:D$9,4,FALSE),0)</f>
        <v>0</v>
      </c>
      <c r="G879" s="26">
        <f>_xlfn.IFNA(VLOOKUP(A879,'TIF expiration'!$A$1:$B$3,2,FALSE),0)</f>
        <v>0</v>
      </c>
      <c r="H879" s="27">
        <v>0.93</v>
      </c>
    </row>
    <row r="880" spans="1:8" x14ac:dyDescent="0.25">
      <c r="A880" t="s">
        <v>373</v>
      </c>
      <c r="B880" t="s">
        <v>372</v>
      </c>
      <c r="C880" s="26">
        <v>1602406836</v>
      </c>
      <c r="D880" s="26">
        <v>1602406836</v>
      </c>
      <c r="E880" s="26">
        <v>0</v>
      </c>
      <c r="F880" s="26">
        <f>_xlfn.IFNA(VLOOKUP(A880,'313 expiration'!A$1:D$9,4,FALSE),0)</f>
        <v>0</v>
      </c>
      <c r="G880" s="26">
        <f>_xlfn.IFNA(VLOOKUP(A880,'TIF expiration'!$A$1:$B$3,2,FALSE),0)</f>
        <v>0</v>
      </c>
      <c r="H880" s="27">
        <v>0.93</v>
      </c>
    </row>
    <row r="881" spans="1:8" x14ac:dyDescent="0.25">
      <c r="A881" t="s">
        <v>371</v>
      </c>
      <c r="B881" t="s">
        <v>370</v>
      </c>
      <c r="C881" s="26">
        <v>3163288361</v>
      </c>
      <c r="D881" s="26">
        <v>3163288361</v>
      </c>
      <c r="E881" s="26">
        <v>0</v>
      </c>
      <c r="F881" s="26">
        <f>_xlfn.IFNA(VLOOKUP(A881,'313 expiration'!A$1:D$9,4,FALSE),0)</f>
        <v>0</v>
      </c>
      <c r="G881" s="26">
        <f>_xlfn.IFNA(VLOOKUP(A881,'TIF expiration'!$A$1:$B$3,2,FALSE),0)</f>
        <v>0</v>
      </c>
      <c r="H881" s="27">
        <v>0.93</v>
      </c>
    </row>
    <row r="882" spans="1:8" x14ac:dyDescent="0.25">
      <c r="A882" t="s">
        <v>369</v>
      </c>
      <c r="B882" t="s">
        <v>368</v>
      </c>
      <c r="C882" s="26">
        <v>15429116532</v>
      </c>
      <c r="D882" s="26">
        <v>15356319092</v>
      </c>
      <c r="E882" s="26">
        <v>145594880</v>
      </c>
      <c r="F882" s="26">
        <f>_xlfn.IFNA(VLOOKUP(A882,'313 expiration'!A$1:D$9,4,FALSE),0)</f>
        <v>0</v>
      </c>
      <c r="G882" s="26">
        <f>_xlfn.IFNA(VLOOKUP(A882,'TIF expiration'!$A$1:$B$3,2,FALSE),0)</f>
        <v>0</v>
      </c>
      <c r="H882" s="27">
        <v>0.93</v>
      </c>
    </row>
    <row r="883" spans="1:8" x14ac:dyDescent="0.25">
      <c r="A883" t="s">
        <v>367</v>
      </c>
      <c r="B883" t="s">
        <v>366</v>
      </c>
      <c r="C883" s="26">
        <v>883480772</v>
      </c>
      <c r="D883" s="26">
        <v>883480772</v>
      </c>
      <c r="E883" s="26">
        <v>0</v>
      </c>
      <c r="F883" s="26">
        <f>_xlfn.IFNA(VLOOKUP(A883,'313 expiration'!A$1:D$9,4,FALSE),0)</f>
        <v>0</v>
      </c>
      <c r="G883" s="26">
        <f>_xlfn.IFNA(VLOOKUP(A883,'TIF expiration'!$A$1:$B$3,2,FALSE),0)</f>
        <v>0</v>
      </c>
      <c r="H883" s="27">
        <v>0.93</v>
      </c>
    </row>
    <row r="884" spans="1:8" x14ac:dyDescent="0.25">
      <c r="A884" t="s">
        <v>365</v>
      </c>
      <c r="B884" t="s">
        <v>364</v>
      </c>
      <c r="C884" s="26">
        <v>10690424126</v>
      </c>
      <c r="D884" s="26">
        <v>10690424126</v>
      </c>
      <c r="E884" s="26">
        <v>0</v>
      </c>
      <c r="F884" s="26">
        <f>_xlfn.IFNA(VLOOKUP(A884,'313 expiration'!A$1:D$9,4,FALSE),0)</f>
        <v>0</v>
      </c>
      <c r="G884" s="26">
        <f>_xlfn.IFNA(VLOOKUP(A884,'TIF expiration'!$A$1:$B$3,2,FALSE),0)</f>
        <v>0</v>
      </c>
      <c r="H884" s="27">
        <v>0.93</v>
      </c>
    </row>
    <row r="885" spans="1:8" x14ac:dyDescent="0.25">
      <c r="A885" t="s">
        <v>363</v>
      </c>
      <c r="B885" t="s">
        <v>362</v>
      </c>
      <c r="C885" s="26">
        <v>9534231692</v>
      </c>
      <c r="D885" s="26">
        <v>9534231692</v>
      </c>
      <c r="E885" s="26">
        <v>0</v>
      </c>
      <c r="F885" s="26">
        <f>_xlfn.IFNA(VLOOKUP(A885,'313 expiration'!A$1:D$9,4,FALSE),0)</f>
        <v>0</v>
      </c>
      <c r="G885" s="26">
        <f>_xlfn.IFNA(VLOOKUP(A885,'TIF expiration'!$A$1:$B$3,2,FALSE),0)</f>
        <v>0</v>
      </c>
      <c r="H885" s="27">
        <v>0.93</v>
      </c>
    </row>
    <row r="886" spans="1:8" x14ac:dyDescent="0.25">
      <c r="A886" t="s">
        <v>361</v>
      </c>
      <c r="B886" t="s">
        <v>360</v>
      </c>
      <c r="C886" s="26">
        <v>2378595985</v>
      </c>
      <c r="D886" s="26">
        <v>2378595985</v>
      </c>
      <c r="E886" s="26">
        <v>0</v>
      </c>
      <c r="F886" s="26">
        <f>_xlfn.IFNA(VLOOKUP(A886,'313 expiration'!A$1:D$9,4,FALSE),0)</f>
        <v>0</v>
      </c>
      <c r="G886" s="26">
        <f>_xlfn.IFNA(VLOOKUP(A886,'TIF expiration'!$A$1:$B$3,2,FALSE),0)</f>
        <v>0</v>
      </c>
      <c r="H886" s="27">
        <v>0.93</v>
      </c>
    </row>
    <row r="887" spans="1:8" x14ac:dyDescent="0.25">
      <c r="A887" t="s">
        <v>359</v>
      </c>
      <c r="B887" t="s">
        <v>358</v>
      </c>
      <c r="C887" s="26">
        <v>4897925390</v>
      </c>
      <c r="D887" s="26">
        <v>4843624913</v>
      </c>
      <c r="E887" s="26">
        <v>108600954</v>
      </c>
      <c r="F887" s="26">
        <f>_xlfn.IFNA(VLOOKUP(A887,'313 expiration'!A$1:D$9,4,FALSE),0)</f>
        <v>0</v>
      </c>
      <c r="G887" s="26">
        <f>_xlfn.IFNA(VLOOKUP(A887,'TIF expiration'!$A$1:$B$3,2,FALSE),0)</f>
        <v>0</v>
      </c>
      <c r="H887" s="27">
        <v>0.93</v>
      </c>
    </row>
    <row r="888" spans="1:8" x14ac:dyDescent="0.25">
      <c r="A888" t="s">
        <v>357</v>
      </c>
      <c r="B888" t="s">
        <v>356</v>
      </c>
      <c r="C888" s="26">
        <v>451654089</v>
      </c>
      <c r="D888" s="26">
        <v>451654089</v>
      </c>
      <c r="E888" s="26">
        <v>0</v>
      </c>
      <c r="F888" s="26">
        <f>_xlfn.IFNA(VLOOKUP(A888,'313 expiration'!A$1:D$9,4,FALSE),0)</f>
        <v>0</v>
      </c>
      <c r="G888" s="26">
        <f>_xlfn.IFNA(VLOOKUP(A888,'TIF expiration'!$A$1:$B$3,2,FALSE),0)</f>
        <v>0</v>
      </c>
      <c r="H888" s="27">
        <v>0.93</v>
      </c>
    </row>
    <row r="889" spans="1:8" x14ac:dyDescent="0.25">
      <c r="A889" t="s">
        <v>355</v>
      </c>
      <c r="B889" t="s">
        <v>354</v>
      </c>
      <c r="C889" s="26">
        <v>219748062</v>
      </c>
      <c r="D889" s="26">
        <v>219748062</v>
      </c>
      <c r="E889" s="26">
        <v>0</v>
      </c>
      <c r="F889" s="26">
        <f>_xlfn.IFNA(VLOOKUP(A889,'313 expiration'!A$1:D$9,4,FALSE),0)</f>
        <v>0</v>
      </c>
      <c r="G889" s="26">
        <f>_xlfn.IFNA(VLOOKUP(A889,'TIF expiration'!$A$1:$B$3,2,FALSE),0)</f>
        <v>0</v>
      </c>
      <c r="H889" s="27">
        <v>0.93</v>
      </c>
    </row>
    <row r="890" spans="1:8" x14ac:dyDescent="0.25">
      <c r="A890" t="s">
        <v>353</v>
      </c>
      <c r="B890" t="s">
        <v>352</v>
      </c>
      <c r="C890" s="26">
        <v>646095620</v>
      </c>
      <c r="D890" s="26">
        <v>614307110</v>
      </c>
      <c r="E890" s="26">
        <v>63577020</v>
      </c>
      <c r="F890" s="26">
        <f>_xlfn.IFNA(VLOOKUP(A890,'313 expiration'!A$1:D$9,4,FALSE),0)</f>
        <v>0</v>
      </c>
      <c r="G890" s="26">
        <f>_xlfn.IFNA(VLOOKUP(A890,'TIF expiration'!$A$1:$B$3,2,FALSE),0)</f>
        <v>0</v>
      </c>
      <c r="H890" s="27">
        <v>0.93</v>
      </c>
    </row>
    <row r="891" spans="1:8" x14ac:dyDescent="0.25">
      <c r="A891" t="s">
        <v>351</v>
      </c>
      <c r="B891" t="s">
        <v>350</v>
      </c>
      <c r="C891" s="26">
        <v>2176892215</v>
      </c>
      <c r="D891" s="26">
        <v>2176892215</v>
      </c>
      <c r="E891" s="26">
        <v>0</v>
      </c>
      <c r="F891" s="26">
        <f>_xlfn.IFNA(VLOOKUP(A891,'313 expiration'!A$1:D$9,4,FALSE),0)</f>
        <v>0</v>
      </c>
      <c r="G891" s="26">
        <f>_xlfn.IFNA(VLOOKUP(A891,'TIF expiration'!$A$1:$B$3,2,FALSE),0)</f>
        <v>0</v>
      </c>
      <c r="H891" s="27">
        <v>0.93</v>
      </c>
    </row>
    <row r="892" spans="1:8" x14ac:dyDescent="0.25">
      <c r="A892" t="s">
        <v>349</v>
      </c>
      <c r="B892" t="s">
        <v>348</v>
      </c>
      <c r="C892" s="26">
        <v>220858092</v>
      </c>
      <c r="D892" s="26">
        <v>219645844</v>
      </c>
      <c r="E892" s="26">
        <v>2424496</v>
      </c>
      <c r="F892" s="26">
        <f>_xlfn.IFNA(VLOOKUP(A892,'313 expiration'!A$1:D$9,4,FALSE),0)</f>
        <v>0</v>
      </c>
      <c r="G892" s="26">
        <f>_xlfn.IFNA(VLOOKUP(A892,'TIF expiration'!$A$1:$B$3,2,FALSE),0)</f>
        <v>0</v>
      </c>
      <c r="H892" s="27">
        <v>0.93</v>
      </c>
    </row>
    <row r="893" spans="1:8" x14ac:dyDescent="0.25">
      <c r="A893" t="s">
        <v>347</v>
      </c>
      <c r="B893" t="s">
        <v>346</v>
      </c>
      <c r="C893" s="26">
        <v>706778674</v>
      </c>
      <c r="D893" s="26">
        <v>706778674</v>
      </c>
      <c r="E893" s="26">
        <v>0</v>
      </c>
      <c r="F893" s="26">
        <f>_xlfn.IFNA(VLOOKUP(A893,'313 expiration'!A$1:D$9,4,FALSE),0)</f>
        <v>0</v>
      </c>
      <c r="G893" s="26">
        <f>_xlfn.IFNA(VLOOKUP(A893,'TIF expiration'!$A$1:$B$3,2,FALSE),0)</f>
        <v>0</v>
      </c>
      <c r="H893" s="27">
        <v>0.93</v>
      </c>
    </row>
    <row r="894" spans="1:8" x14ac:dyDescent="0.25">
      <c r="A894" t="s">
        <v>345</v>
      </c>
      <c r="B894" t="s">
        <v>344</v>
      </c>
      <c r="C894" s="26">
        <v>60147898</v>
      </c>
      <c r="D894" s="26">
        <v>60147898</v>
      </c>
      <c r="E894" s="26">
        <v>0</v>
      </c>
      <c r="F894" s="26">
        <f>_xlfn.IFNA(VLOOKUP(A894,'313 expiration'!A$1:D$9,4,FALSE),0)</f>
        <v>0</v>
      </c>
      <c r="G894" s="26">
        <f>_xlfn.IFNA(VLOOKUP(A894,'TIF expiration'!$A$1:$B$3,2,FALSE),0)</f>
        <v>0</v>
      </c>
      <c r="H894" s="27">
        <v>0.93</v>
      </c>
    </row>
    <row r="895" spans="1:8" x14ac:dyDescent="0.25">
      <c r="A895" t="s">
        <v>343</v>
      </c>
      <c r="B895" t="s">
        <v>342</v>
      </c>
      <c r="C895" s="26">
        <v>197680042</v>
      </c>
      <c r="D895" s="26">
        <v>197680042</v>
      </c>
      <c r="E895" s="26">
        <v>0</v>
      </c>
      <c r="F895" s="26">
        <f>_xlfn.IFNA(VLOOKUP(A895,'313 expiration'!A$1:D$9,4,FALSE),0)</f>
        <v>0</v>
      </c>
      <c r="G895" s="26">
        <f>_xlfn.IFNA(VLOOKUP(A895,'TIF expiration'!$A$1:$B$3,2,FALSE),0)</f>
        <v>0</v>
      </c>
      <c r="H895" s="27">
        <v>0.93</v>
      </c>
    </row>
    <row r="896" spans="1:8" x14ac:dyDescent="0.25">
      <c r="A896" t="s">
        <v>341</v>
      </c>
      <c r="B896" t="s">
        <v>340</v>
      </c>
      <c r="C896" s="26">
        <v>146944701</v>
      </c>
      <c r="D896" s="26">
        <v>146944701</v>
      </c>
      <c r="E896" s="26">
        <v>0</v>
      </c>
      <c r="F896" s="26">
        <f>_xlfn.IFNA(VLOOKUP(A896,'313 expiration'!A$1:D$9,4,FALSE),0)</f>
        <v>0</v>
      </c>
      <c r="G896" s="26">
        <f>_xlfn.IFNA(VLOOKUP(A896,'TIF expiration'!$A$1:$B$3,2,FALSE),0)</f>
        <v>0</v>
      </c>
      <c r="H896" s="27">
        <v>0.93</v>
      </c>
    </row>
    <row r="897" spans="1:8" x14ac:dyDescent="0.25">
      <c r="A897" t="s">
        <v>339</v>
      </c>
      <c r="B897" t="s">
        <v>338</v>
      </c>
      <c r="C897" s="26">
        <v>44185343</v>
      </c>
      <c r="D897" s="26">
        <v>44185343</v>
      </c>
      <c r="E897" s="26">
        <v>0</v>
      </c>
      <c r="F897" s="26">
        <f>_xlfn.IFNA(VLOOKUP(A897,'313 expiration'!A$1:D$9,4,FALSE),0)</f>
        <v>0</v>
      </c>
      <c r="G897" s="26">
        <f>_xlfn.IFNA(VLOOKUP(A897,'TIF expiration'!$A$1:$B$3,2,FALSE),0)</f>
        <v>0</v>
      </c>
      <c r="H897" s="27">
        <v>0.93</v>
      </c>
    </row>
    <row r="898" spans="1:8" x14ac:dyDescent="0.25">
      <c r="A898" t="s">
        <v>337</v>
      </c>
      <c r="B898" t="s">
        <v>336</v>
      </c>
      <c r="C898" s="26">
        <v>1496604246</v>
      </c>
      <c r="D898" s="26">
        <v>1443672802</v>
      </c>
      <c r="E898" s="26">
        <v>105862888</v>
      </c>
      <c r="F898" s="26">
        <f>_xlfn.IFNA(VLOOKUP(A898,'313 expiration'!A$1:D$9,4,FALSE),0)</f>
        <v>0</v>
      </c>
      <c r="G898" s="26">
        <f>_xlfn.IFNA(VLOOKUP(A898,'TIF expiration'!$A$1:$B$3,2,FALSE),0)</f>
        <v>0</v>
      </c>
      <c r="H898" s="27">
        <v>0.93</v>
      </c>
    </row>
    <row r="899" spans="1:8" x14ac:dyDescent="0.25">
      <c r="A899" t="s">
        <v>335</v>
      </c>
      <c r="B899" t="s">
        <v>334</v>
      </c>
      <c r="C899" s="26">
        <v>139294524</v>
      </c>
      <c r="D899" s="26">
        <v>139294524</v>
      </c>
      <c r="E899" s="26">
        <v>0</v>
      </c>
      <c r="F899" s="26">
        <f>_xlfn.IFNA(VLOOKUP(A899,'313 expiration'!A$1:D$9,4,FALSE),0)</f>
        <v>0</v>
      </c>
      <c r="G899" s="26">
        <f>_xlfn.IFNA(VLOOKUP(A899,'TIF expiration'!$A$1:$B$3,2,FALSE),0)</f>
        <v>0</v>
      </c>
      <c r="H899" s="27">
        <v>0.93</v>
      </c>
    </row>
    <row r="900" spans="1:8" x14ac:dyDescent="0.25">
      <c r="A900" t="s">
        <v>333</v>
      </c>
      <c r="B900" t="s">
        <v>332</v>
      </c>
      <c r="C900" s="26">
        <v>168164416</v>
      </c>
      <c r="D900" s="26">
        <v>168164416</v>
      </c>
      <c r="E900" s="26">
        <v>0</v>
      </c>
      <c r="F900" s="26">
        <f>_xlfn.IFNA(VLOOKUP(A900,'313 expiration'!A$1:D$9,4,FALSE),0)</f>
        <v>0</v>
      </c>
      <c r="G900" s="26">
        <f>_xlfn.IFNA(VLOOKUP(A900,'TIF expiration'!$A$1:$B$3,2,FALSE),0)</f>
        <v>0</v>
      </c>
      <c r="H900" s="27">
        <v>0.93</v>
      </c>
    </row>
    <row r="901" spans="1:8" x14ac:dyDescent="0.25">
      <c r="A901" t="s">
        <v>331</v>
      </c>
      <c r="B901" t="s">
        <v>330</v>
      </c>
      <c r="C901" s="26">
        <v>200304531</v>
      </c>
      <c r="D901" s="26">
        <v>200304531</v>
      </c>
      <c r="E901" s="26">
        <v>0</v>
      </c>
      <c r="F901" s="26">
        <f>_xlfn.IFNA(VLOOKUP(A901,'313 expiration'!A$1:D$9,4,FALSE),0)</f>
        <v>0</v>
      </c>
      <c r="G901" s="26">
        <f>_xlfn.IFNA(VLOOKUP(A901,'TIF expiration'!$A$1:$B$3,2,FALSE),0)</f>
        <v>0</v>
      </c>
      <c r="H901" s="27">
        <v>0.93</v>
      </c>
    </row>
    <row r="902" spans="1:8" x14ac:dyDescent="0.25">
      <c r="A902" t="s">
        <v>329</v>
      </c>
      <c r="B902" t="s">
        <v>328</v>
      </c>
      <c r="C902" s="26">
        <v>5322929831</v>
      </c>
      <c r="D902" s="26">
        <v>5322929831</v>
      </c>
      <c r="E902" s="26">
        <v>0</v>
      </c>
      <c r="F902" s="26">
        <f>_xlfn.IFNA(VLOOKUP(A902,'313 expiration'!A$1:D$9,4,FALSE),0)</f>
        <v>0</v>
      </c>
      <c r="G902" s="26">
        <f>_xlfn.IFNA(VLOOKUP(A902,'TIF expiration'!$A$1:$B$3,2,FALSE),0)</f>
        <v>0</v>
      </c>
      <c r="H902" s="27">
        <v>0.93</v>
      </c>
    </row>
    <row r="903" spans="1:8" x14ac:dyDescent="0.25">
      <c r="A903" t="s">
        <v>327</v>
      </c>
      <c r="B903" t="s">
        <v>326</v>
      </c>
      <c r="C903" s="26">
        <v>158468200</v>
      </c>
      <c r="D903" s="26">
        <v>158468200</v>
      </c>
      <c r="E903" s="26">
        <v>0</v>
      </c>
      <c r="F903" s="26">
        <f>_xlfn.IFNA(VLOOKUP(A903,'313 expiration'!A$1:D$9,4,FALSE),0)</f>
        <v>0</v>
      </c>
      <c r="G903" s="26">
        <f>_xlfn.IFNA(VLOOKUP(A903,'TIF expiration'!$A$1:$B$3,2,FALSE),0)</f>
        <v>0</v>
      </c>
      <c r="H903" s="27">
        <v>0.93</v>
      </c>
    </row>
    <row r="904" spans="1:8" x14ac:dyDescent="0.25">
      <c r="A904" t="s">
        <v>325</v>
      </c>
      <c r="B904" t="s">
        <v>324</v>
      </c>
      <c r="C904" s="26">
        <v>465706905</v>
      </c>
      <c r="D904" s="26">
        <v>465706905</v>
      </c>
      <c r="E904" s="26">
        <v>0</v>
      </c>
      <c r="F904" s="26">
        <f>_xlfn.IFNA(VLOOKUP(A904,'313 expiration'!A$1:D$9,4,FALSE),0)</f>
        <v>0</v>
      </c>
      <c r="G904" s="26">
        <f>_xlfn.IFNA(VLOOKUP(A904,'TIF expiration'!$A$1:$B$3,2,FALSE),0)</f>
        <v>0</v>
      </c>
      <c r="H904" s="27">
        <v>0.93</v>
      </c>
    </row>
    <row r="905" spans="1:8" x14ac:dyDescent="0.25">
      <c r="A905" t="s">
        <v>323</v>
      </c>
      <c r="B905" t="s">
        <v>322</v>
      </c>
      <c r="C905" s="26">
        <v>280143413</v>
      </c>
      <c r="D905" s="26">
        <v>280143413</v>
      </c>
      <c r="E905" s="26">
        <v>0</v>
      </c>
      <c r="F905" s="26">
        <f>_xlfn.IFNA(VLOOKUP(A905,'313 expiration'!A$1:D$9,4,FALSE),0)</f>
        <v>0</v>
      </c>
      <c r="G905" s="26">
        <f>_xlfn.IFNA(VLOOKUP(A905,'TIF expiration'!$A$1:$B$3,2,FALSE),0)</f>
        <v>0</v>
      </c>
      <c r="H905" s="27">
        <v>0.93</v>
      </c>
    </row>
    <row r="906" spans="1:8" x14ac:dyDescent="0.25">
      <c r="A906" t="s">
        <v>321</v>
      </c>
      <c r="B906" t="s">
        <v>320</v>
      </c>
      <c r="C906" s="26">
        <v>152111835</v>
      </c>
      <c r="D906" s="26">
        <v>152111835</v>
      </c>
      <c r="E906" s="26">
        <v>0</v>
      </c>
      <c r="F906" s="26">
        <f>_xlfn.IFNA(VLOOKUP(A906,'313 expiration'!A$1:D$9,4,FALSE),0)</f>
        <v>0</v>
      </c>
      <c r="G906" s="26">
        <f>_xlfn.IFNA(VLOOKUP(A906,'TIF expiration'!$A$1:$B$3,2,FALSE),0)</f>
        <v>0</v>
      </c>
      <c r="H906" s="27">
        <v>0.93</v>
      </c>
    </row>
    <row r="907" spans="1:8" x14ac:dyDescent="0.25">
      <c r="A907" t="s">
        <v>319</v>
      </c>
      <c r="B907" t="s">
        <v>318</v>
      </c>
      <c r="C907" s="26">
        <v>134022059831</v>
      </c>
      <c r="D907" s="26">
        <v>134022059831</v>
      </c>
      <c r="E907" s="26">
        <v>0</v>
      </c>
      <c r="F907" s="26">
        <f>_xlfn.IFNA(VLOOKUP(A907,'313 expiration'!A$1:D$9,4,FALSE),0)</f>
        <v>0</v>
      </c>
      <c r="G907" s="26">
        <f>_xlfn.IFNA(VLOOKUP(A907,'TIF expiration'!$A$1:$B$3,2,FALSE),0)</f>
        <v>0</v>
      </c>
      <c r="H907" s="27">
        <v>0.93</v>
      </c>
    </row>
    <row r="908" spans="1:8" x14ac:dyDescent="0.25">
      <c r="A908" t="s">
        <v>317</v>
      </c>
      <c r="B908" t="s">
        <v>316</v>
      </c>
      <c r="C908" s="26">
        <v>15796850765</v>
      </c>
      <c r="D908" s="26">
        <v>15796850765</v>
      </c>
      <c r="E908" s="26">
        <v>0</v>
      </c>
      <c r="F908" s="26">
        <f>_xlfn.IFNA(VLOOKUP(A908,'313 expiration'!A$1:D$9,4,FALSE),0)</f>
        <v>0</v>
      </c>
      <c r="G908" s="26">
        <f>_xlfn.IFNA(VLOOKUP(A908,'TIF expiration'!$A$1:$B$3,2,FALSE),0)</f>
        <v>0</v>
      </c>
      <c r="H908" s="27">
        <v>0.93</v>
      </c>
    </row>
    <row r="909" spans="1:8" x14ac:dyDescent="0.25">
      <c r="A909" t="s">
        <v>315</v>
      </c>
      <c r="B909" t="s">
        <v>314</v>
      </c>
      <c r="C909" s="26">
        <v>5499221922</v>
      </c>
      <c r="D909" s="26">
        <v>5499221922</v>
      </c>
      <c r="E909" s="26">
        <v>0</v>
      </c>
      <c r="F909" s="26">
        <f>_xlfn.IFNA(VLOOKUP(A909,'313 expiration'!A$1:D$9,4,FALSE),0)</f>
        <v>0</v>
      </c>
      <c r="G909" s="26">
        <f>_xlfn.IFNA(VLOOKUP(A909,'TIF expiration'!$A$1:$B$3,2,FALSE),0)</f>
        <v>0</v>
      </c>
      <c r="H909" s="27">
        <v>0.93</v>
      </c>
    </row>
    <row r="910" spans="1:8" x14ac:dyDescent="0.25">
      <c r="A910" t="s">
        <v>313</v>
      </c>
      <c r="B910" t="s">
        <v>312</v>
      </c>
      <c r="C910" s="26">
        <v>16281860559</v>
      </c>
      <c r="D910" s="26">
        <v>16281860559</v>
      </c>
      <c r="E910" s="26">
        <v>0</v>
      </c>
      <c r="F910" s="26">
        <f>_xlfn.IFNA(VLOOKUP(A910,'313 expiration'!A$1:D$9,4,FALSE),0)</f>
        <v>0</v>
      </c>
      <c r="G910" s="26">
        <f>_xlfn.IFNA(VLOOKUP(A910,'TIF expiration'!$A$1:$B$3,2,FALSE),0)</f>
        <v>0</v>
      </c>
      <c r="H910" s="27">
        <v>0.93</v>
      </c>
    </row>
    <row r="911" spans="1:8" x14ac:dyDescent="0.25">
      <c r="A911" t="s">
        <v>311</v>
      </c>
      <c r="B911" t="s">
        <v>310</v>
      </c>
      <c r="C911" s="26">
        <v>7311908487</v>
      </c>
      <c r="D911" s="26">
        <v>7311908487</v>
      </c>
      <c r="E911" s="26">
        <v>0</v>
      </c>
      <c r="F911" s="26">
        <f>_xlfn.IFNA(VLOOKUP(A911,'313 expiration'!A$1:D$9,4,FALSE),0)</f>
        <v>0</v>
      </c>
      <c r="G911" s="26">
        <f>_xlfn.IFNA(VLOOKUP(A911,'TIF expiration'!$A$1:$B$3,2,FALSE),0)</f>
        <v>0</v>
      </c>
      <c r="H911" s="27">
        <v>0.93</v>
      </c>
    </row>
    <row r="912" spans="1:8" x14ac:dyDescent="0.25">
      <c r="A912" t="s">
        <v>309</v>
      </c>
      <c r="B912" t="s">
        <v>308</v>
      </c>
      <c r="C912" s="26">
        <v>1941203000</v>
      </c>
      <c r="D912" s="26">
        <v>1818937486</v>
      </c>
      <c r="E912" s="26">
        <v>244531028</v>
      </c>
      <c r="F912" s="26">
        <f>_xlfn.IFNA(VLOOKUP(A912,'313 expiration'!A$1:D$9,4,FALSE),0)</f>
        <v>0</v>
      </c>
      <c r="G912" s="26">
        <f>_xlfn.IFNA(VLOOKUP(A912,'TIF expiration'!$A$1:$B$3,2,FALSE),0)</f>
        <v>0</v>
      </c>
      <c r="H912" s="27">
        <v>0.93</v>
      </c>
    </row>
    <row r="913" spans="1:8" x14ac:dyDescent="0.25">
      <c r="A913" t="s">
        <v>307</v>
      </c>
      <c r="B913" t="s">
        <v>306</v>
      </c>
      <c r="C913" s="26">
        <v>14040762443</v>
      </c>
      <c r="D913" s="26">
        <v>13152334342</v>
      </c>
      <c r="E913" s="26">
        <v>1776856202</v>
      </c>
      <c r="F913" s="26">
        <f>_xlfn.IFNA(VLOOKUP(A913,'313 expiration'!A$1:D$9,4,FALSE),0)</f>
        <v>0</v>
      </c>
      <c r="G913" s="26">
        <f>_xlfn.IFNA(VLOOKUP(A913,'TIF expiration'!$A$1:$B$3,2,FALSE),0)</f>
        <v>0</v>
      </c>
      <c r="H913" s="27">
        <v>0.93</v>
      </c>
    </row>
    <row r="914" spans="1:8" x14ac:dyDescent="0.25">
      <c r="A914" t="s">
        <v>305</v>
      </c>
      <c r="B914" t="s">
        <v>304</v>
      </c>
      <c r="C914" s="26">
        <v>331517076</v>
      </c>
      <c r="D914" s="26">
        <v>331517076</v>
      </c>
      <c r="E914" s="26">
        <v>0</v>
      </c>
      <c r="F914" s="26">
        <f>_xlfn.IFNA(VLOOKUP(A914,'313 expiration'!A$1:D$9,4,FALSE),0)</f>
        <v>0</v>
      </c>
      <c r="G914" s="26">
        <f>_xlfn.IFNA(VLOOKUP(A914,'TIF expiration'!$A$1:$B$3,2,FALSE),0)</f>
        <v>0</v>
      </c>
      <c r="H914" s="27">
        <v>0.93</v>
      </c>
    </row>
    <row r="915" spans="1:8" x14ac:dyDescent="0.25">
      <c r="A915" t="s">
        <v>303</v>
      </c>
      <c r="B915" t="s">
        <v>302</v>
      </c>
      <c r="C915" s="26">
        <v>425568997</v>
      </c>
      <c r="D915" s="26">
        <v>425568997</v>
      </c>
      <c r="E915" s="26">
        <v>0</v>
      </c>
      <c r="F915" s="26">
        <f>_xlfn.IFNA(VLOOKUP(A915,'313 expiration'!A$1:D$9,4,FALSE),0)</f>
        <v>0</v>
      </c>
      <c r="G915" s="26">
        <f>_xlfn.IFNA(VLOOKUP(A915,'TIF expiration'!$A$1:$B$3,2,FALSE),0)</f>
        <v>0</v>
      </c>
      <c r="H915" s="27">
        <v>0.93</v>
      </c>
    </row>
    <row r="916" spans="1:8" x14ac:dyDescent="0.25">
      <c r="A916" t="s">
        <v>301</v>
      </c>
      <c r="B916" t="s">
        <v>300</v>
      </c>
      <c r="C916" s="26">
        <v>34802459</v>
      </c>
      <c r="D916" s="26">
        <v>34802459</v>
      </c>
      <c r="E916" s="26">
        <v>0</v>
      </c>
      <c r="F916" s="26">
        <f>_xlfn.IFNA(VLOOKUP(A916,'313 expiration'!A$1:D$9,4,FALSE),0)</f>
        <v>0</v>
      </c>
      <c r="G916" s="26">
        <f>_xlfn.IFNA(VLOOKUP(A916,'TIF expiration'!$A$1:$B$3,2,FALSE),0)</f>
        <v>0</v>
      </c>
      <c r="H916" s="27">
        <v>0.93</v>
      </c>
    </row>
    <row r="917" spans="1:8" x14ac:dyDescent="0.25">
      <c r="A917" t="s">
        <v>299</v>
      </c>
      <c r="B917" t="s">
        <v>298</v>
      </c>
      <c r="C917" s="26">
        <v>52283270</v>
      </c>
      <c r="D917" s="26">
        <v>52283270</v>
      </c>
      <c r="E917" s="26">
        <v>0</v>
      </c>
      <c r="F917" s="26">
        <f>_xlfn.IFNA(VLOOKUP(A917,'313 expiration'!A$1:D$9,4,FALSE),0)</f>
        <v>0</v>
      </c>
      <c r="G917" s="26">
        <f>_xlfn.IFNA(VLOOKUP(A917,'TIF expiration'!$A$1:$B$3,2,FALSE),0)</f>
        <v>0</v>
      </c>
      <c r="H917" s="27">
        <v>0.93</v>
      </c>
    </row>
    <row r="918" spans="1:8" x14ac:dyDescent="0.25">
      <c r="A918" t="s">
        <v>297</v>
      </c>
      <c r="B918" t="s">
        <v>296</v>
      </c>
      <c r="C918" s="26">
        <v>148327570</v>
      </c>
      <c r="D918" s="26">
        <v>148327570</v>
      </c>
      <c r="E918" s="26">
        <v>0</v>
      </c>
      <c r="F918" s="26">
        <f>_xlfn.IFNA(VLOOKUP(A918,'313 expiration'!A$1:D$9,4,FALSE),0)</f>
        <v>0</v>
      </c>
      <c r="G918" s="26">
        <f>_xlfn.IFNA(VLOOKUP(A918,'TIF expiration'!$A$1:$B$3,2,FALSE),0)</f>
        <v>0</v>
      </c>
      <c r="H918" s="27">
        <v>0.93</v>
      </c>
    </row>
    <row r="919" spans="1:8" x14ac:dyDescent="0.25">
      <c r="A919" t="s">
        <v>295</v>
      </c>
      <c r="B919" t="s">
        <v>294</v>
      </c>
      <c r="C919" s="26">
        <v>586315790</v>
      </c>
      <c r="D919" s="26">
        <v>586315790</v>
      </c>
      <c r="E919" s="26">
        <v>0</v>
      </c>
      <c r="F919" s="26">
        <f>_xlfn.IFNA(VLOOKUP(A919,'313 expiration'!A$1:D$9,4,FALSE),0)</f>
        <v>0</v>
      </c>
      <c r="G919" s="26">
        <f>_xlfn.IFNA(VLOOKUP(A919,'TIF expiration'!$A$1:$B$3,2,FALSE),0)</f>
        <v>0</v>
      </c>
      <c r="H919" s="27">
        <v>0.93</v>
      </c>
    </row>
    <row r="920" spans="1:8" x14ac:dyDescent="0.25">
      <c r="A920" t="s">
        <v>293</v>
      </c>
      <c r="B920" t="s">
        <v>292</v>
      </c>
      <c r="C920" s="26">
        <v>335210599</v>
      </c>
      <c r="D920" s="26">
        <v>335210599</v>
      </c>
      <c r="E920" s="26">
        <v>0</v>
      </c>
      <c r="F920" s="26">
        <f>_xlfn.IFNA(VLOOKUP(A920,'313 expiration'!A$1:D$9,4,FALSE),0)</f>
        <v>0</v>
      </c>
      <c r="G920" s="26">
        <f>_xlfn.IFNA(VLOOKUP(A920,'TIF expiration'!$A$1:$B$3,2,FALSE),0)</f>
        <v>0</v>
      </c>
      <c r="H920" s="27">
        <v>0.93</v>
      </c>
    </row>
    <row r="921" spans="1:8" x14ac:dyDescent="0.25">
      <c r="A921" t="s">
        <v>291</v>
      </c>
      <c r="B921" t="s">
        <v>290</v>
      </c>
      <c r="C921" s="26">
        <v>89188958</v>
      </c>
      <c r="D921" s="26">
        <v>89188958</v>
      </c>
      <c r="E921" s="26">
        <v>0</v>
      </c>
      <c r="F921" s="26">
        <f>_xlfn.IFNA(VLOOKUP(A921,'313 expiration'!A$1:D$9,4,FALSE),0)</f>
        <v>0</v>
      </c>
      <c r="G921" s="26">
        <f>_xlfn.IFNA(VLOOKUP(A921,'TIF expiration'!$A$1:$B$3,2,FALSE),0)</f>
        <v>0</v>
      </c>
      <c r="H921" s="27">
        <v>0.93</v>
      </c>
    </row>
    <row r="922" spans="1:8" x14ac:dyDescent="0.25">
      <c r="A922" t="s">
        <v>289</v>
      </c>
      <c r="B922" t="s">
        <v>288</v>
      </c>
      <c r="C922" s="26">
        <v>78980655</v>
      </c>
      <c r="D922" s="26">
        <v>78980655</v>
      </c>
      <c r="E922" s="26">
        <v>0</v>
      </c>
      <c r="F922" s="26">
        <f>_xlfn.IFNA(VLOOKUP(A922,'313 expiration'!A$1:D$9,4,FALSE),0)</f>
        <v>0</v>
      </c>
      <c r="G922" s="26">
        <f>_xlfn.IFNA(VLOOKUP(A922,'TIF expiration'!$A$1:$B$3,2,FALSE),0)</f>
        <v>0</v>
      </c>
      <c r="H922" s="27">
        <v>0.93</v>
      </c>
    </row>
    <row r="923" spans="1:8" x14ac:dyDescent="0.25">
      <c r="A923" t="s">
        <v>287</v>
      </c>
      <c r="B923" t="s">
        <v>286</v>
      </c>
      <c r="C923" s="26">
        <v>230452452</v>
      </c>
      <c r="D923" s="26">
        <v>230452452</v>
      </c>
      <c r="E923" s="26">
        <v>0</v>
      </c>
      <c r="F923" s="26">
        <f>_xlfn.IFNA(VLOOKUP(A923,'313 expiration'!A$1:D$9,4,FALSE),0)</f>
        <v>0</v>
      </c>
      <c r="G923" s="26">
        <f>_xlfn.IFNA(VLOOKUP(A923,'TIF expiration'!$A$1:$B$3,2,FALSE),0)</f>
        <v>0</v>
      </c>
      <c r="H923" s="27">
        <v>0.93</v>
      </c>
    </row>
    <row r="924" spans="1:8" x14ac:dyDescent="0.25">
      <c r="A924" t="s">
        <v>285</v>
      </c>
      <c r="B924" t="s">
        <v>284</v>
      </c>
      <c r="C924" s="26">
        <v>894323390</v>
      </c>
      <c r="D924" s="26">
        <v>894323390</v>
      </c>
      <c r="E924" s="26">
        <v>0</v>
      </c>
      <c r="F924" s="26">
        <f>_xlfn.IFNA(VLOOKUP(A924,'313 expiration'!A$1:D$9,4,FALSE),0)</f>
        <v>0</v>
      </c>
      <c r="G924" s="26">
        <f>_xlfn.IFNA(VLOOKUP(A924,'TIF expiration'!$A$1:$B$3,2,FALSE),0)</f>
        <v>0</v>
      </c>
      <c r="H924" s="27">
        <v>0.93</v>
      </c>
    </row>
    <row r="925" spans="1:8" x14ac:dyDescent="0.25">
      <c r="A925" t="s">
        <v>283</v>
      </c>
      <c r="B925" t="s">
        <v>282</v>
      </c>
      <c r="C925" s="26">
        <v>167360843</v>
      </c>
      <c r="D925" s="26">
        <v>167360843</v>
      </c>
      <c r="E925" s="26">
        <v>0</v>
      </c>
      <c r="F925" s="26">
        <f>_xlfn.IFNA(VLOOKUP(A925,'313 expiration'!A$1:D$9,4,FALSE),0)</f>
        <v>0</v>
      </c>
      <c r="G925" s="26">
        <f>_xlfn.IFNA(VLOOKUP(A925,'TIF expiration'!$A$1:$B$3,2,FALSE),0)</f>
        <v>0</v>
      </c>
      <c r="H925" s="27">
        <v>0.93</v>
      </c>
    </row>
    <row r="926" spans="1:8" x14ac:dyDescent="0.25">
      <c r="A926" t="s">
        <v>281</v>
      </c>
      <c r="B926" t="s">
        <v>280</v>
      </c>
      <c r="C926" s="26">
        <v>91464725</v>
      </c>
      <c r="D926" s="26">
        <v>91464725</v>
      </c>
      <c r="E926" s="26">
        <v>0</v>
      </c>
      <c r="F926" s="26">
        <f>_xlfn.IFNA(VLOOKUP(A926,'313 expiration'!A$1:D$9,4,FALSE),0)</f>
        <v>0</v>
      </c>
      <c r="G926" s="26">
        <f>_xlfn.IFNA(VLOOKUP(A926,'TIF expiration'!$A$1:$B$3,2,FALSE),0)</f>
        <v>0</v>
      </c>
      <c r="H926" s="27">
        <v>0.93</v>
      </c>
    </row>
    <row r="927" spans="1:8" x14ac:dyDescent="0.25">
      <c r="A927" t="s">
        <v>279</v>
      </c>
      <c r="B927" t="s">
        <v>278</v>
      </c>
      <c r="C927" s="26">
        <v>428234116</v>
      </c>
      <c r="D927" s="26">
        <v>428234116</v>
      </c>
      <c r="E927" s="26">
        <v>0</v>
      </c>
      <c r="F927" s="26">
        <f>_xlfn.IFNA(VLOOKUP(A927,'313 expiration'!A$1:D$9,4,FALSE),0)</f>
        <v>0</v>
      </c>
      <c r="G927" s="26">
        <f>_xlfn.IFNA(VLOOKUP(A927,'TIF expiration'!$A$1:$B$3,2,FALSE),0)</f>
        <v>0</v>
      </c>
      <c r="H927" s="27">
        <v>0.93</v>
      </c>
    </row>
    <row r="928" spans="1:8" x14ac:dyDescent="0.25">
      <c r="A928" t="s">
        <v>277</v>
      </c>
      <c r="B928" t="s">
        <v>276</v>
      </c>
      <c r="C928" s="26">
        <v>237781472</v>
      </c>
      <c r="D928" s="26">
        <v>237781472</v>
      </c>
      <c r="E928" s="26">
        <v>0</v>
      </c>
      <c r="F928" s="26">
        <f>_xlfn.IFNA(VLOOKUP(A928,'313 expiration'!A$1:D$9,4,FALSE),0)</f>
        <v>0</v>
      </c>
      <c r="G928" s="26">
        <f>_xlfn.IFNA(VLOOKUP(A928,'TIF expiration'!$A$1:$B$3,2,FALSE),0)</f>
        <v>0</v>
      </c>
      <c r="H928" s="27">
        <v>0.93</v>
      </c>
    </row>
    <row r="929" spans="1:8" x14ac:dyDescent="0.25">
      <c r="A929" t="s">
        <v>275</v>
      </c>
      <c r="B929" t="s">
        <v>274</v>
      </c>
      <c r="C929" s="26">
        <v>157507564</v>
      </c>
      <c r="D929" s="26">
        <v>157507564</v>
      </c>
      <c r="E929" s="26">
        <v>0</v>
      </c>
      <c r="F929" s="26">
        <f>_xlfn.IFNA(VLOOKUP(A929,'313 expiration'!A$1:D$9,4,FALSE),0)</f>
        <v>0</v>
      </c>
      <c r="G929" s="26">
        <f>_xlfn.IFNA(VLOOKUP(A929,'TIF expiration'!$A$1:$B$3,2,FALSE),0)</f>
        <v>0</v>
      </c>
      <c r="H929" s="27">
        <v>0.93</v>
      </c>
    </row>
    <row r="930" spans="1:8" x14ac:dyDescent="0.25">
      <c r="A930" t="s">
        <v>273</v>
      </c>
      <c r="B930" t="s">
        <v>272</v>
      </c>
      <c r="C930" s="26">
        <v>883170275</v>
      </c>
      <c r="D930" s="26">
        <v>879480569</v>
      </c>
      <c r="E930" s="26">
        <v>7379412</v>
      </c>
      <c r="F930" s="26">
        <f>_xlfn.IFNA(VLOOKUP(A930,'313 expiration'!A$1:D$9,4,FALSE),0)</f>
        <v>0</v>
      </c>
      <c r="G930" s="26">
        <f>_xlfn.IFNA(VLOOKUP(A930,'TIF expiration'!$A$1:$B$3,2,FALSE),0)</f>
        <v>0</v>
      </c>
      <c r="H930" s="27">
        <v>0.93</v>
      </c>
    </row>
    <row r="931" spans="1:8" x14ac:dyDescent="0.25">
      <c r="A931" t="s">
        <v>271</v>
      </c>
      <c r="B931" t="s">
        <v>270</v>
      </c>
      <c r="C931" s="26">
        <v>3874581606</v>
      </c>
      <c r="D931" s="26">
        <v>3874581606</v>
      </c>
      <c r="E931" s="26">
        <v>0</v>
      </c>
      <c r="F931" s="26">
        <f>_xlfn.IFNA(VLOOKUP(A931,'313 expiration'!A$1:D$9,4,FALSE),0)</f>
        <v>0</v>
      </c>
      <c r="G931" s="26">
        <f>_xlfn.IFNA(VLOOKUP(A931,'TIF expiration'!$A$1:$B$3,2,FALSE),0)</f>
        <v>0</v>
      </c>
      <c r="H931" s="27">
        <v>0.93</v>
      </c>
    </row>
    <row r="932" spans="1:8" x14ac:dyDescent="0.25">
      <c r="A932" t="s">
        <v>269</v>
      </c>
      <c r="B932" t="s">
        <v>268</v>
      </c>
      <c r="C932" s="26">
        <v>86145140</v>
      </c>
      <c r="D932" s="26">
        <v>86145140</v>
      </c>
      <c r="E932" s="26">
        <v>0</v>
      </c>
      <c r="F932" s="26">
        <f>_xlfn.IFNA(VLOOKUP(A932,'313 expiration'!A$1:D$9,4,FALSE),0)</f>
        <v>0</v>
      </c>
      <c r="G932" s="26">
        <f>_xlfn.IFNA(VLOOKUP(A932,'TIF expiration'!$A$1:$B$3,2,FALSE),0)</f>
        <v>0</v>
      </c>
      <c r="H932" s="27">
        <v>0.93</v>
      </c>
    </row>
    <row r="933" spans="1:8" x14ac:dyDescent="0.25">
      <c r="A933" t="s">
        <v>267</v>
      </c>
      <c r="B933" t="s">
        <v>266</v>
      </c>
      <c r="C933" s="26">
        <v>421157475</v>
      </c>
      <c r="D933" s="26">
        <v>421157475</v>
      </c>
      <c r="E933" s="26">
        <v>0</v>
      </c>
      <c r="F933" s="26">
        <f>_xlfn.IFNA(VLOOKUP(A933,'313 expiration'!A$1:D$9,4,FALSE),0)</f>
        <v>0</v>
      </c>
      <c r="G933" s="26">
        <f>_xlfn.IFNA(VLOOKUP(A933,'TIF expiration'!$A$1:$B$3,2,FALSE),0)</f>
        <v>0</v>
      </c>
      <c r="H933" s="27">
        <v>0.93</v>
      </c>
    </row>
    <row r="934" spans="1:8" x14ac:dyDescent="0.25">
      <c r="A934" t="s">
        <v>265</v>
      </c>
      <c r="B934" t="s">
        <v>264</v>
      </c>
      <c r="C934" s="26">
        <v>1204913214</v>
      </c>
      <c r="D934" s="26">
        <v>1204913214</v>
      </c>
      <c r="E934" s="26">
        <v>0</v>
      </c>
      <c r="F934" s="26">
        <f>_xlfn.IFNA(VLOOKUP(A934,'313 expiration'!A$1:D$9,4,FALSE),0)</f>
        <v>0</v>
      </c>
      <c r="G934" s="26">
        <f>_xlfn.IFNA(VLOOKUP(A934,'TIF expiration'!$A$1:$B$3,2,FALSE),0)</f>
        <v>0</v>
      </c>
      <c r="H934" s="27">
        <v>0.93</v>
      </c>
    </row>
    <row r="935" spans="1:8" x14ac:dyDescent="0.25">
      <c r="A935" t="s">
        <v>263</v>
      </c>
      <c r="B935" t="s">
        <v>262</v>
      </c>
      <c r="C935" s="26">
        <v>222285695</v>
      </c>
      <c r="D935" s="26">
        <v>222285695</v>
      </c>
      <c r="E935" s="26">
        <v>0</v>
      </c>
      <c r="F935" s="26">
        <f>_xlfn.IFNA(VLOOKUP(A935,'313 expiration'!A$1:D$9,4,FALSE),0)</f>
        <v>0</v>
      </c>
      <c r="G935" s="26">
        <f>_xlfn.IFNA(VLOOKUP(A935,'TIF expiration'!$A$1:$B$3,2,FALSE),0)</f>
        <v>0</v>
      </c>
      <c r="H935" s="27">
        <v>0.93</v>
      </c>
    </row>
    <row r="936" spans="1:8" x14ac:dyDescent="0.25">
      <c r="A936" t="s">
        <v>261</v>
      </c>
      <c r="B936" t="s">
        <v>260</v>
      </c>
      <c r="C936" s="26">
        <v>2139399813</v>
      </c>
      <c r="D936" s="26">
        <v>2039963826</v>
      </c>
      <c r="E936" s="26">
        <v>198871974</v>
      </c>
      <c r="F936" s="26">
        <f>_xlfn.IFNA(VLOOKUP(A936,'313 expiration'!A$1:D$9,4,FALSE),0)</f>
        <v>0</v>
      </c>
      <c r="G936" s="26">
        <f>_xlfn.IFNA(VLOOKUP(A936,'TIF expiration'!$A$1:$B$3,2,FALSE),0)</f>
        <v>0</v>
      </c>
      <c r="H936" s="27">
        <v>0.93</v>
      </c>
    </row>
    <row r="937" spans="1:8" x14ac:dyDescent="0.25">
      <c r="A937" t="s">
        <v>259</v>
      </c>
      <c r="B937" t="s">
        <v>258</v>
      </c>
      <c r="C937" s="26">
        <v>231118771</v>
      </c>
      <c r="D937" s="26">
        <v>230722978</v>
      </c>
      <c r="E937" s="26">
        <v>791586</v>
      </c>
      <c r="F937" s="26">
        <f>_xlfn.IFNA(VLOOKUP(A937,'313 expiration'!A$1:D$9,4,FALSE),0)</f>
        <v>0</v>
      </c>
      <c r="G937" s="26">
        <f>_xlfn.IFNA(VLOOKUP(A937,'TIF expiration'!$A$1:$B$3,2,FALSE),0)</f>
        <v>0</v>
      </c>
      <c r="H937" s="27">
        <v>0.93</v>
      </c>
    </row>
    <row r="938" spans="1:8" x14ac:dyDescent="0.25">
      <c r="A938" t="s">
        <v>257</v>
      </c>
      <c r="B938" t="s">
        <v>256</v>
      </c>
      <c r="C938" s="26">
        <v>808142057</v>
      </c>
      <c r="D938" s="26">
        <v>808142057</v>
      </c>
      <c r="E938" s="26">
        <v>0</v>
      </c>
      <c r="F938" s="26">
        <f>_xlfn.IFNA(VLOOKUP(A938,'313 expiration'!A$1:D$9,4,FALSE),0)</f>
        <v>0</v>
      </c>
      <c r="G938" s="26">
        <f>_xlfn.IFNA(VLOOKUP(A938,'TIF expiration'!$A$1:$B$3,2,FALSE),0)</f>
        <v>0</v>
      </c>
      <c r="H938" s="27">
        <v>0.93</v>
      </c>
    </row>
    <row r="939" spans="1:8" x14ac:dyDescent="0.25">
      <c r="A939" t="s">
        <v>255</v>
      </c>
      <c r="B939" t="s">
        <v>254</v>
      </c>
      <c r="C939" s="26">
        <v>268780743</v>
      </c>
      <c r="D939" s="26">
        <v>268780743</v>
      </c>
      <c r="E939" s="26">
        <v>0</v>
      </c>
      <c r="F939" s="26">
        <f>_xlfn.IFNA(VLOOKUP(A939,'313 expiration'!A$1:D$9,4,FALSE),0)</f>
        <v>0</v>
      </c>
      <c r="G939" s="26">
        <f>_xlfn.IFNA(VLOOKUP(A939,'TIF expiration'!$A$1:$B$3,2,FALSE),0)</f>
        <v>0</v>
      </c>
      <c r="H939" s="27">
        <v>0.93</v>
      </c>
    </row>
    <row r="940" spans="1:8" x14ac:dyDescent="0.25">
      <c r="A940" t="s">
        <v>253</v>
      </c>
      <c r="B940" t="s">
        <v>252</v>
      </c>
      <c r="C940" s="26">
        <v>300768105</v>
      </c>
      <c r="D940" s="26">
        <v>283160088</v>
      </c>
      <c r="E940" s="26">
        <v>35216034</v>
      </c>
      <c r="F940" s="26">
        <f>_xlfn.IFNA(VLOOKUP(A940,'313 expiration'!A$1:D$9,4,FALSE),0)</f>
        <v>0</v>
      </c>
      <c r="G940" s="26">
        <f>_xlfn.IFNA(VLOOKUP(A940,'TIF expiration'!$A$1:$B$3,2,FALSE),0)</f>
        <v>0</v>
      </c>
      <c r="H940" s="27">
        <v>0.93</v>
      </c>
    </row>
    <row r="941" spans="1:8" x14ac:dyDescent="0.25">
      <c r="A941" t="s">
        <v>251</v>
      </c>
      <c r="B941" t="s">
        <v>250</v>
      </c>
      <c r="C941" s="26">
        <v>123454403</v>
      </c>
      <c r="D941" s="26">
        <v>123454403</v>
      </c>
      <c r="E941" s="26">
        <v>0</v>
      </c>
      <c r="F941" s="26">
        <f>_xlfn.IFNA(VLOOKUP(A941,'313 expiration'!A$1:D$9,4,FALSE),0)</f>
        <v>0</v>
      </c>
      <c r="G941" s="26">
        <f>_xlfn.IFNA(VLOOKUP(A941,'TIF expiration'!$A$1:$B$3,2,FALSE),0)</f>
        <v>0</v>
      </c>
      <c r="H941" s="27">
        <v>0.93</v>
      </c>
    </row>
    <row r="942" spans="1:8" x14ac:dyDescent="0.25">
      <c r="A942" t="s">
        <v>249</v>
      </c>
      <c r="B942" t="s">
        <v>248</v>
      </c>
      <c r="C942" s="26">
        <v>744346454</v>
      </c>
      <c r="D942" s="26">
        <v>694862512</v>
      </c>
      <c r="E942" s="26">
        <v>98967884</v>
      </c>
      <c r="F942" s="26">
        <f>_xlfn.IFNA(VLOOKUP(A942,'313 expiration'!A$1:D$9,4,FALSE),0)</f>
        <v>0</v>
      </c>
      <c r="G942" s="26">
        <f>_xlfn.IFNA(VLOOKUP(A942,'TIF expiration'!$A$1:$B$3,2,FALSE),0)</f>
        <v>0</v>
      </c>
      <c r="H942" s="27">
        <v>0.93</v>
      </c>
    </row>
    <row r="943" spans="1:8" x14ac:dyDescent="0.25">
      <c r="A943" t="s">
        <v>247</v>
      </c>
      <c r="B943" t="s">
        <v>246</v>
      </c>
      <c r="C943" s="26">
        <v>777943565</v>
      </c>
      <c r="D943" s="26">
        <v>777943565</v>
      </c>
      <c r="E943" s="26">
        <v>0</v>
      </c>
      <c r="F943" s="26">
        <f>_xlfn.IFNA(VLOOKUP(A943,'313 expiration'!A$1:D$9,4,FALSE),0)</f>
        <v>0</v>
      </c>
      <c r="G943" s="26">
        <f>_xlfn.IFNA(VLOOKUP(A943,'TIF expiration'!$A$1:$B$3,2,FALSE),0)</f>
        <v>0</v>
      </c>
      <c r="H943" s="27">
        <v>0.93</v>
      </c>
    </row>
    <row r="944" spans="1:8" x14ac:dyDescent="0.25">
      <c r="A944" t="s">
        <v>245</v>
      </c>
      <c r="B944" t="s">
        <v>244</v>
      </c>
      <c r="C944" s="26">
        <v>55732969</v>
      </c>
      <c r="D944" s="26">
        <v>51397035</v>
      </c>
      <c r="E944" s="26">
        <v>8671868</v>
      </c>
      <c r="F944" s="26">
        <f>_xlfn.IFNA(VLOOKUP(A944,'313 expiration'!A$1:D$9,4,FALSE),0)</f>
        <v>0</v>
      </c>
      <c r="G944" s="26">
        <f>_xlfn.IFNA(VLOOKUP(A944,'TIF expiration'!$A$1:$B$3,2,FALSE),0)</f>
        <v>0</v>
      </c>
      <c r="H944" s="27">
        <v>0.93</v>
      </c>
    </row>
    <row r="945" spans="1:8" x14ac:dyDescent="0.25">
      <c r="A945" t="s">
        <v>243</v>
      </c>
      <c r="B945" t="s">
        <v>242</v>
      </c>
      <c r="C945" s="26">
        <v>229867723</v>
      </c>
      <c r="D945" s="26">
        <v>229867723</v>
      </c>
      <c r="E945" s="26">
        <v>0</v>
      </c>
      <c r="F945" s="26">
        <f>_xlfn.IFNA(VLOOKUP(A945,'313 expiration'!A$1:D$9,4,FALSE),0)</f>
        <v>0</v>
      </c>
      <c r="G945" s="26">
        <f>_xlfn.IFNA(VLOOKUP(A945,'TIF expiration'!$A$1:$B$3,2,FALSE),0)</f>
        <v>0</v>
      </c>
      <c r="H945" s="27">
        <v>0.93</v>
      </c>
    </row>
    <row r="946" spans="1:8" x14ac:dyDescent="0.25">
      <c r="A946" t="s">
        <v>241</v>
      </c>
      <c r="B946" t="s">
        <v>240</v>
      </c>
      <c r="C946" s="26">
        <v>6037468226</v>
      </c>
      <c r="D946" s="26">
        <v>6037468226</v>
      </c>
      <c r="E946" s="26">
        <v>0</v>
      </c>
      <c r="F946" s="26">
        <f>_xlfn.IFNA(VLOOKUP(A946,'313 expiration'!A$1:D$9,4,FALSE),0)</f>
        <v>0</v>
      </c>
      <c r="G946" s="26">
        <f>_xlfn.IFNA(VLOOKUP(A946,'TIF expiration'!$A$1:$B$3,2,FALSE),0)</f>
        <v>0</v>
      </c>
      <c r="H946" s="27">
        <v>0.93</v>
      </c>
    </row>
    <row r="947" spans="1:8" x14ac:dyDescent="0.25">
      <c r="A947" t="s">
        <v>239</v>
      </c>
      <c r="B947" t="s">
        <v>238</v>
      </c>
      <c r="C947" s="26">
        <v>261617373</v>
      </c>
      <c r="D947" s="26">
        <v>261617373</v>
      </c>
      <c r="E947" s="26">
        <v>0</v>
      </c>
      <c r="F947" s="26">
        <f>_xlfn.IFNA(VLOOKUP(A947,'313 expiration'!A$1:D$9,4,FALSE),0)</f>
        <v>0</v>
      </c>
      <c r="G947" s="26">
        <f>_xlfn.IFNA(VLOOKUP(A947,'TIF expiration'!$A$1:$B$3,2,FALSE),0)</f>
        <v>0</v>
      </c>
      <c r="H947" s="27">
        <v>0.93</v>
      </c>
    </row>
    <row r="948" spans="1:8" x14ac:dyDescent="0.25">
      <c r="A948" t="s">
        <v>237</v>
      </c>
      <c r="B948" t="s">
        <v>236</v>
      </c>
      <c r="C948" s="26">
        <v>391624825</v>
      </c>
      <c r="D948" s="26">
        <v>391624825</v>
      </c>
      <c r="E948" s="26">
        <v>0</v>
      </c>
      <c r="F948" s="26">
        <f>_xlfn.IFNA(VLOOKUP(A948,'313 expiration'!A$1:D$9,4,FALSE),0)</f>
        <v>0</v>
      </c>
      <c r="G948" s="26">
        <f>_xlfn.IFNA(VLOOKUP(A948,'TIF expiration'!$A$1:$B$3,2,FALSE),0)</f>
        <v>0</v>
      </c>
      <c r="H948" s="27">
        <v>0.93</v>
      </c>
    </row>
    <row r="949" spans="1:8" x14ac:dyDescent="0.25">
      <c r="A949" t="s">
        <v>235</v>
      </c>
      <c r="B949" t="s">
        <v>234</v>
      </c>
      <c r="C949" s="26">
        <v>3354151636</v>
      </c>
      <c r="D949" s="26">
        <v>3354151636</v>
      </c>
      <c r="E949" s="26">
        <v>0</v>
      </c>
      <c r="F949" s="26">
        <f>_xlfn.IFNA(VLOOKUP(A949,'313 expiration'!A$1:D$9,4,FALSE),0)</f>
        <v>0</v>
      </c>
      <c r="G949" s="26">
        <f>_xlfn.IFNA(VLOOKUP(A949,'TIF expiration'!$A$1:$B$3,2,FALSE),0)</f>
        <v>0</v>
      </c>
      <c r="H949" s="27">
        <v>0.93</v>
      </c>
    </row>
    <row r="950" spans="1:8" x14ac:dyDescent="0.25">
      <c r="A950" t="s">
        <v>233</v>
      </c>
      <c r="B950" t="s">
        <v>232</v>
      </c>
      <c r="C950" s="26">
        <v>633247781</v>
      </c>
      <c r="D950" s="26">
        <v>633247781</v>
      </c>
      <c r="E950" s="26">
        <v>0</v>
      </c>
      <c r="F950" s="26">
        <f>_xlfn.IFNA(VLOOKUP(A950,'313 expiration'!A$1:D$9,4,FALSE),0)</f>
        <v>0</v>
      </c>
      <c r="G950" s="26">
        <f>_xlfn.IFNA(VLOOKUP(A950,'TIF expiration'!$A$1:$B$3,2,FALSE),0)</f>
        <v>0</v>
      </c>
      <c r="H950" s="27">
        <v>0.93</v>
      </c>
    </row>
    <row r="951" spans="1:8" x14ac:dyDescent="0.25">
      <c r="A951" t="s">
        <v>231</v>
      </c>
      <c r="B951" t="s">
        <v>230</v>
      </c>
      <c r="C951" s="26">
        <v>3908488578</v>
      </c>
      <c r="D951" s="26">
        <v>3908488578</v>
      </c>
      <c r="E951" s="26">
        <v>0</v>
      </c>
      <c r="F951" s="26">
        <f>_xlfn.IFNA(VLOOKUP(A951,'313 expiration'!A$1:D$9,4,FALSE),0)</f>
        <v>55762096</v>
      </c>
      <c r="G951" s="26">
        <f>_xlfn.IFNA(VLOOKUP(A951,'TIF expiration'!$A$1:$B$3,2,FALSE),0)</f>
        <v>0</v>
      </c>
      <c r="H951" s="27">
        <v>0.93</v>
      </c>
    </row>
    <row r="952" spans="1:8" x14ac:dyDescent="0.25">
      <c r="A952" t="s">
        <v>229</v>
      </c>
      <c r="B952" t="s">
        <v>228</v>
      </c>
      <c r="C952" s="26">
        <v>1473732885</v>
      </c>
      <c r="D952" s="26">
        <v>1470033360</v>
      </c>
      <c r="E952" s="26">
        <v>7399050</v>
      </c>
      <c r="F952" s="26">
        <f>_xlfn.IFNA(VLOOKUP(A952,'313 expiration'!A$1:D$9,4,FALSE),0)</f>
        <v>0</v>
      </c>
      <c r="G952" s="26">
        <f>_xlfn.IFNA(VLOOKUP(A952,'TIF expiration'!$A$1:$B$3,2,FALSE),0)</f>
        <v>0</v>
      </c>
      <c r="H952" s="27">
        <v>0.93</v>
      </c>
    </row>
    <row r="953" spans="1:8" x14ac:dyDescent="0.25">
      <c r="A953" t="s">
        <v>227</v>
      </c>
      <c r="B953" t="s">
        <v>226</v>
      </c>
      <c r="C953" s="26">
        <v>3067099705</v>
      </c>
      <c r="D953" s="26">
        <v>3052042155</v>
      </c>
      <c r="E953" s="26">
        <v>30115100</v>
      </c>
      <c r="F953" s="26">
        <f>_xlfn.IFNA(VLOOKUP(A953,'313 expiration'!A$1:D$9,4,FALSE),0)</f>
        <v>0</v>
      </c>
      <c r="G953" s="26">
        <f>_xlfn.IFNA(VLOOKUP(A953,'TIF expiration'!$A$1:$B$3,2,FALSE),0)</f>
        <v>0</v>
      </c>
      <c r="H953" s="27">
        <v>0.93</v>
      </c>
    </row>
    <row r="954" spans="1:8" x14ac:dyDescent="0.25">
      <c r="A954" t="s">
        <v>225</v>
      </c>
      <c r="B954" t="s">
        <v>224</v>
      </c>
      <c r="C954" s="26">
        <v>211063513</v>
      </c>
      <c r="D954" s="26">
        <v>210754653</v>
      </c>
      <c r="E954" s="26">
        <v>617720</v>
      </c>
      <c r="F954" s="26">
        <f>_xlfn.IFNA(VLOOKUP(A954,'313 expiration'!A$1:D$9,4,FALSE),0)</f>
        <v>0</v>
      </c>
      <c r="G954" s="26">
        <f>_xlfn.IFNA(VLOOKUP(A954,'TIF expiration'!$A$1:$B$3,2,FALSE),0)</f>
        <v>0</v>
      </c>
      <c r="H954" s="27">
        <v>0.93</v>
      </c>
    </row>
    <row r="955" spans="1:8" x14ac:dyDescent="0.25">
      <c r="A955" t="s">
        <v>223</v>
      </c>
      <c r="B955" t="s">
        <v>222</v>
      </c>
      <c r="C955" s="26">
        <v>2964169853</v>
      </c>
      <c r="D955" s="26">
        <v>2964169853</v>
      </c>
      <c r="E955" s="26">
        <v>0</v>
      </c>
      <c r="F955" s="26">
        <f>_xlfn.IFNA(VLOOKUP(A955,'313 expiration'!A$1:D$9,4,FALSE),0)</f>
        <v>0</v>
      </c>
      <c r="G955" s="26">
        <f>_xlfn.IFNA(VLOOKUP(A955,'TIF expiration'!$A$1:$B$3,2,FALSE),0)</f>
        <v>0</v>
      </c>
      <c r="H955" s="27">
        <v>0.93</v>
      </c>
    </row>
    <row r="956" spans="1:8" x14ac:dyDescent="0.25">
      <c r="A956" t="s">
        <v>221</v>
      </c>
      <c r="B956" t="s">
        <v>220</v>
      </c>
      <c r="C956" s="26">
        <v>720605442</v>
      </c>
      <c r="D956" s="26">
        <v>720605442</v>
      </c>
      <c r="E956" s="26">
        <v>0</v>
      </c>
      <c r="F956" s="26">
        <f>_xlfn.IFNA(VLOOKUP(A956,'313 expiration'!A$1:D$9,4,FALSE),0)</f>
        <v>0</v>
      </c>
      <c r="G956" s="26">
        <f>_xlfn.IFNA(VLOOKUP(A956,'TIF expiration'!$A$1:$B$3,2,FALSE),0)</f>
        <v>0</v>
      </c>
      <c r="H956" s="27">
        <v>0.93</v>
      </c>
    </row>
    <row r="957" spans="1:8" x14ac:dyDescent="0.25">
      <c r="A957" t="s">
        <v>219</v>
      </c>
      <c r="B957" t="s">
        <v>218</v>
      </c>
      <c r="C957" s="26">
        <v>2489790445</v>
      </c>
      <c r="D957" s="26">
        <v>2449063866</v>
      </c>
      <c r="E957" s="26">
        <v>81453158</v>
      </c>
      <c r="F957" s="26">
        <f>_xlfn.IFNA(VLOOKUP(A957,'313 expiration'!A$1:D$9,4,FALSE),0)</f>
        <v>0</v>
      </c>
      <c r="G957" s="26">
        <f>_xlfn.IFNA(VLOOKUP(A957,'TIF expiration'!$A$1:$B$3,2,FALSE),0)</f>
        <v>0</v>
      </c>
      <c r="H957" s="27">
        <v>0.93</v>
      </c>
    </row>
    <row r="958" spans="1:8" x14ac:dyDescent="0.25">
      <c r="A958" t="s">
        <v>217</v>
      </c>
      <c r="B958" t="s">
        <v>216</v>
      </c>
      <c r="C958" s="26">
        <v>19526700586</v>
      </c>
      <c r="D958" s="26">
        <v>19166780841</v>
      </c>
      <c r="E958" s="26">
        <v>719839490</v>
      </c>
      <c r="F958" s="26">
        <f>_xlfn.IFNA(VLOOKUP(A958,'313 expiration'!A$1:D$9,4,FALSE),0)</f>
        <v>0</v>
      </c>
      <c r="G958" s="26">
        <f>_xlfn.IFNA(VLOOKUP(A958,'TIF expiration'!$A$1:$B$3,2,FALSE),0)</f>
        <v>0</v>
      </c>
      <c r="H958" s="27">
        <v>0.93</v>
      </c>
    </row>
    <row r="959" spans="1:8" x14ac:dyDescent="0.25">
      <c r="A959" t="s">
        <v>215</v>
      </c>
      <c r="B959" t="s">
        <v>214</v>
      </c>
      <c r="C959" s="26">
        <v>587744506</v>
      </c>
      <c r="D959" s="26">
        <v>586628146</v>
      </c>
      <c r="E959" s="26">
        <v>2232720</v>
      </c>
      <c r="F959" s="26">
        <f>_xlfn.IFNA(VLOOKUP(A959,'313 expiration'!A$1:D$9,4,FALSE),0)</f>
        <v>79312062</v>
      </c>
      <c r="G959" s="26">
        <f>_xlfn.IFNA(VLOOKUP(A959,'TIF expiration'!$A$1:$B$3,2,FALSE),0)</f>
        <v>0</v>
      </c>
      <c r="H959" s="27">
        <v>0.93</v>
      </c>
    </row>
    <row r="960" spans="1:8" x14ac:dyDescent="0.25">
      <c r="A960" t="s">
        <v>213</v>
      </c>
      <c r="B960" t="s">
        <v>212</v>
      </c>
      <c r="C960" s="26">
        <v>431943587</v>
      </c>
      <c r="D960" s="26">
        <v>431943587</v>
      </c>
      <c r="E960" s="26">
        <v>0</v>
      </c>
      <c r="F960" s="26">
        <f>_xlfn.IFNA(VLOOKUP(A960,'313 expiration'!A$1:D$9,4,FALSE),0)</f>
        <v>0</v>
      </c>
      <c r="G960" s="26">
        <f>_xlfn.IFNA(VLOOKUP(A960,'TIF expiration'!$A$1:$B$3,2,FALSE),0)</f>
        <v>0</v>
      </c>
      <c r="H960" s="27">
        <v>0.93</v>
      </c>
    </row>
    <row r="961" spans="1:8" x14ac:dyDescent="0.25">
      <c r="A961" t="s">
        <v>211</v>
      </c>
      <c r="B961" t="s">
        <v>210</v>
      </c>
      <c r="C961" s="26">
        <v>405758486</v>
      </c>
      <c r="D961" s="26">
        <v>405758486</v>
      </c>
      <c r="E961" s="26">
        <v>0</v>
      </c>
      <c r="F961" s="26">
        <f>_xlfn.IFNA(VLOOKUP(A961,'313 expiration'!A$1:D$9,4,FALSE),0)</f>
        <v>0</v>
      </c>
      <c r="G961" s="26">
        <f>_xlfn.IFNA(VLOOKUP(A961,'TIF expiration'!$A$1:$B$3,2,FALSE),0)</f>
        <v>0</v>
      </c>
      <c r="H961" s="27">
        <v>0.93</v>
      </c>
    </row>
    <row r="962" spans="1:8" x14ac:dyDescent="0.25">
      <c r="A962" t="s">
        <v>209</v>
      </c>
      <c r="B962" t="s">
        <v>208</v>
      </c>
      <c r="C962" s="26">
        <v>1332858057</v>
      </c>
      <c r="D962" s="26">
        <v>1332858057</v>
      </c>
      <c r="E962" s="26">
        <v>0</v>
      </c>
      <c r="F962" s="26">
        <f>_xlfn.IFNA(VLOOKUP(A962,'313 expiration'!A$1:D$9,4,FALSE),0)</f>
        <v>0</v>
      </c>
      <c r="G962" s="26">
        <f>_xlfn.IFNA(VLOOKUP(A962,'TIF expiration'!$A$1:$B$3,2,FALSE),0)</f>
        <v>0</v>
      </c>
      <c r="H962" s="27">
        <v>0.93</v>
      </c>
    </row>
    <row r="963" spans="1:8" x14ac:dyDescent="0.25">
      <c r="A963" t="s">
        <v>207</v>
      </c>
      <c r="B963" t="s">
        <v>206</v>
      </c>
      <c r="C963" s="26">
        <v>1349315113</v>
      </c>
      <c r="D963" s="26">
        <v>1349315113</v>
      </c>
      <c r="E963" s="26">
        <v>0</v>
      </c>
      <c r="F963" s="26">
        <f>_xlfn.IFNA(VLOOKUP(A963,'313 expiration'!A$1:D$9,4,FALSE),0)</f>
        <v>0</v>
      </c>
      <c r="G963" s="26">
        <f>_xlfn.IFNA(VLOOKUP(A963,'TIF expiration'!$A$1:$B$3,2,FALSE),0)</f>
        <v>0</v>
      </c>
      <c r="H963" s="27">
        <v>0.93</v>
      </c>
    </row>
    <row r="964" spans="1:8" x14ac:dyDescent="0.25">
      <c r="A964" t="s">
        <v>205</v>
      </c>
      <c r="B964" t="s">
        <v>204</v>
      </c>
      <c r="C964" s="26">
        <v>282560518</v>
      </c>
      <c r="D964" s="26">
        <v>282560518</v>
      </c>
      <c r="E964" s="26">
        <v>0</v>
      </c>
      <c r="F964" s="26">
        <f>_xlfn.IFNA(VLOOKUP(A964,'313 expiration'!A$1:D$9,4,FALSE),0)</f>
        <v>0</v>
      </c>
      <c r="G964" s="26">
        <f>_xlfn.IFNA(VLOOKUP(A964,'TIF expiration'!$A$1:$B$3,2,FALSE),0)</f>
        <v>0</v>
      </c>
      <c r="H964" s="27">
        <v>0.93</v>
      </c>
    </row>
    <row r="965" spans="1:8" x14ac:dyDescent="0.25">
      <c r="A965" t="s">
        <v>203</v>
      </c>
      <c r="B965" t="s">
        <v>202</v>
      </c>
      <c r="C965" s="26">
        <v>136691986</v>
      </c>
      <c r="D965" s="26">
        <v>136691986</v>
      </c>
      <c r="E965" s="26">
        <v>0</v>
      </c>
      <c r="F965" s="26">
        <f>_xlfn.IFNA(VLOOKUP(A965,'313 expiration'!A$1:D$9,4,FALSE),0)</f>
        <v>0</v>
      </c>
      <c r="G965" s="26">
        <f>_xlfn.IFNA(VLOOKUP(A965,'TIF expiration'!$A$1:$B$3,2,FALSE),0)</f>
        <v>0</v>
      </c>
      <c r="H965" s="27">
        <v>0.93</v>
      </c>
    </row>
    <row r="966" spans="1:8" x14ac:dyDescent="0.25">
      <c r="A966" t="s">
        <v>201</v>
      </c>
      <c r="B966" t="s">
        <v>200</v>
      </c>
      <c r="C966" s="26">
        <v>293911596</v>
      </c>
      <c r="D966" s="26">
        <v>293911596</v>
      </c>
      <c r="E966" s="26">
        <v>0</v>
      </c>
      <c r="F966" s="26">
        <f>_xlfn.IFNA(VLOOKUP(A966,'313 expiration'!A$1:D$9,4,FALSE),0)</f>
        <v>0</v>
      </c>
      <c r="G966" s="26">
        <f>_xlfn.IFNA(VLOOKUP(A966,'TIF expiration'!$A$1:$B$3,2,FALSE),0)</f>
        <v>0</v>
      </c>
      <c r="H966" s="27">
        <v>0.93</v>
      </c>
    </row>
    <row r="967" spans="1:8" x14ac:dyDescent="0.25">
      <c r="A967" t="s">
        <v>199</v>
      </c>
      <c r="B967" t="s">
        <v>198</v>
      </c>
      <c r="C967" s="26">
        <v>609240917</v>
      </c>
      <c r="D967" s="26">
        <v>609240917</v>
      </c>
      <c r="E967" s="26">
        <v>0</v>
      </c>
      <c r="F967" s="26">
        <f>_xlfn.IFNA(VLOOKUP(A967,'313 expiration'!A$1:D$9,4,FALSE),0)</f>
        <v>0</v>
      </c>
      <c r="G967" s="26">
        <f>_xlfn.IFNA(VLOOKUP(A967,'TIF expiration'!$A$1:$B$3,2,FALSE),0)</f>
        <v>0</v>
      </c>
      <c r="H967" s="27">
        <v>0.93</v>
      </c>
    </row>
    <row r="968" spans="1:8" x14ac:dyDescent="0.25">
      <c r="A968" t="s">
        <v>197</v>
      </c>
      <c r="B968" t="s">
        <v>196</v>
      </c>
      <c r="C968" s="26">
        <v>1173159656</v>
      </c>
      <c r="D968" s="26">
        <v>1173159656</v>
      </c>
      <c r="E968" s="26">
        <v>0</v>
      </c>
      <c r="F968" s="26">
        <f>_xlfn.IFNA(VLOOKUP(A968,'313 expiration'!A$1:D$9,4,FALSE),0)</f>
        <v>0</v>
      </c>
      <c r="G968" s="26">
        <f>_xlfn.IFNA(VLOOKUP(A968,'TIF expiration'!$A$1:$B$3,2,FALSE),0)</f>
        <v>0</v>
      </c>
      <c r="H968" s="27">
        <v>0.93</v>
      </c>
    </row>
    <row r="969" spans="1:8" x14ac:dyDescent="0.25">
      <c r="A969" t="s">
        <v>195</v>
      </c>
      <c r="B969" t="s">
        <v>194</v>
      </c>
      <c r="C969" s="26">
        <v>908007531</v>
      </c>
      <c r="D969" s="26">
        <v>908007531</v>
      </c>
      <c r="E969" s="26">
        <v>0</v>
      </c>
      <c r="F969" s="26">
        <f>_xlfn.IFNA(VLOOKUP(A969,'313 expiration'!A$1:D$9,4,FALSE),0)</f>
        <v>0</v>
      </c>
      <c r="G969" s="26">
        <f>_xlfn.IFNA(VLOOKUP(A969,'TIF expiration'!$A$1:$B$3,2,FALSE),0)</f>
        <v>0</v>
      </c>
      <c r="H969" s="27">
        <v>0.93</v>
      </c>
    </row>
    <row r="970" spans="1:8" x14ac:dyDescent="0.25">
      <c r="A970" t="s">
        <v>193</v>
      </c>
      <c r="B970" t="s">
        <v>192</v>
      </c>
      <c r="C970" s="26">
        <v>184341772</v>
      </c>
      <c r="D970" s="26">
        <v>184341772</v>
      </c>
      <c r="E970" s="26">
        <v>0</v>
      </c>
      <c r="F970" s="26">
        <f>_xlfn.IFNA(VLOOKUP(A970,'313 expiration'!A$1:D$9,4,FALSE),0)</f>
        <v>0</v>
      </c>
      <c r="G970" s="26">
        <f>_xlfn.IFNA(VLOOKUP(A970,'TIF expiration'!$A$1:$B$3,2,FALSE),0)</f>
        <v>0</v>
      </c>
      <c r="H970" s="27">
        <v>0.93</v>
      </c>
    </row>
    <row r="971" spans="1:8" x14ac:dyDescent="0.25">
      <c r="A971" t="s">
        <v>191</v>
      </c>
      <c r="B971" t="s">
        <v>190</v>
      </c>
      <c r="C971" s="26">
        <v>595579986</v>
      </c>
      <c r="D971" s="26">
        <v>595579986</v>
      </c>
      <c r="E971" s="26">
        <v>0</v>
      </c>
      <c r="F971" s="26">
        <f>_xlfn.IFNA(VLOOKUP(A971,'313 expiration'!A$1:D$9,4,FALSE),0)</f>
        <v>0</v>
      </c>
      <c r="G971" s="26">
        <f>_xlfn.IFNA(VLOOKUP(A971,'TIF expiration'!$A$1:$B$3,2,FALSE),0)</f>
        <v>0</v>
      </c>
      <c r="H971" s="27">
        <v>0.93</v>
      </c>
    </row>
    <row r="972" spans="1:8" x14ac:dyDescent="0.25">
      <c r="A972" t="s">
        <v>189</v>
      </c>
      <c r="B972" t="s">
        <v>188</v>
      </c>
      <c r="C972" s="26">
        <v>4616330564</v>
      </c>
      <c r="D972" s="26">
        <v>4616330564</v>
      </c>
      <c r="E972" s="26">
        <v>0</v>
      </c>
      <c r="F972" s="26">
        <f>_xlfn.IFNA(VLOOKUP(A972,'313 expiration'!A$1:D$9,4,FALSE),0)</f>
        <v>0</v>
      </c>
      <c r="G972" s="26">
        <f>_xlfn.IFNA(VLOOKUP(A972,'TIF expiration'!$A$1:$B$3,2,FALSE),0)</f>
        <v>0</v>
      </c>
      <c r="H972" s="27">
        <v>0.93</v>
      </c>
    </row>
    <row r="973" spans="1:8" x14ac:dyDescent="0.25">
      <c r="A973" t="s">
        <v>187</v>
      </c>
      <c r="B973" t="s">
        <v>186</v>
      </c>
      <c r="C973" s="26">
        <v>204909422</v>
      </c>
      <c r="D973" s="26">
        <v>204909422</v>
      </c>
      <c r="E973" s="26">
        <v>0</v>
      </c>
      <c r="F973" s="26">
        <f>_xlfn.IFNA(VLOOKUP(A973,'313 expiration'!A$1:D$9,4,FALSE),0)</f>
        <v>0</v>
      </c>
      <c r="G973" s="26">
        <f>_xlfn.IFNA(VLOOKUP(A973,'TIF expiration'!$A$1:$B$3,2,FALSE),0)</f>
        <v>0</v>
      </c>
      <c r="H973" s="27">
        <v>0.93</v>
      </c>
    </row>
    <row r="974" spans="1:8" x14ac:dyDescent="0.25">
      <c r="A974" t="s">
        <v>185</v>
      </c>
      <c r="B974" t="s">
        <v>184</v>
      </c>
      <c r="C974" s="26">
        <v>97617866</v>
      </c>
      <c r="D974" s="26">
        <v>97617866</v>
      </c>
      <c r="E974" s="26">
        <v>0</v>
      </c>
      <c r="F974" s="26">
        <f>_xlfn.IFNA(VLOOKUP(A974,'313 expiration'!A$1:D$9,4,FALSE),0)</f>
        <v>0</v>
      </c>
      <c r="G974" s="26">
        <f>_xlfn.IFNA(VLOOKUP(A974,'TIF expiration'!$A$1:$B$3,2,FALSE),0)</f>
        <v>0</v>
      </c>
      <c r="H974" s="27">
        <v>0.93</v>
      </c>
    </row>
    <row r="975" spans="1:8" x14ac:dyDescent="0.25">
      <c r="A975" t="s">
        <v>183</v>
      </c>
      <c r="B975" t="s">
        <v>182</v>
      </c>
      <c r="C975" s="26">
        <v>883757678</v>
      </c>
      <c r="D975" s="26">
        <v>883757678</v>
      </c>
      <c r="E975" s="26">
        <v>0</v>
      </c>
      <c r="F975" s="26">
        <f>_xlfn.IFNA(VLOOKUP(A975,'313 expiration'!A$1:D$9,4,FALSE),0)</f>
        <v>0</v>
      </c>
      <c r="G975" s="26">
        <f>_xlfn.IFNA(VLOOKUP(A975,'TIF expiration'!$A$1:$B$3,2,FALSE),0)</f>
        <v>0</v>
      </c>
      <c r="H975" s="27">
        <v>0.93</v>
      </c>
    </row>
    <row r="976" spans="1:8" x14ac:dyDescent="0.25">
      <c r="A976" t="s">
        <v>85</v>
      </c>
      <c r="B976" t="s">
        <v>84</v>
      </c>
      <c r="C976" s="26">
        <v>44351566</v>
      </c>
      <c r="D976" s="26">
        <v>44351566</v>
      </c>
      <c r="E976" s="26">
        <v>0</v>
      </c>
      <c r="F976" s="26">
        <f>_xlfn.IFNA(VLOOKUP(A976,'313 expiration'!A$1:D$9,4,FALSE),0)</f>
        <v>0</v>
      </c>
      <c r="G976" s="26">
        <f>_xlfn.IFNA(VLOOKUP(A976,'TIF expiration'!$A$1:$B$3,2,FALSE),0)</f>
        <v>0</v>
      </c>
      <c r="H976" s="27">
        <v>0.93</v>
      </c>
    </row>
    <row r="977" spans="1:8" x14ac:dyDescent="0.25">
      <c r="A977" t="s">
        <v>83</v>
      </c>
      <c r="B977" t="s">
        <v>82</v>
      </c>
      <c r="C977" s="26">
        <v>43373669</v>
      </c>
      <c r="D977" s="26">
        <v>43373669</v>
      </c>
      <c r="E977" s="26">
        <v>0</v>
      </c>
      <c r="F977" s="26">
        <f>_xlfn.IFNA(VLOOKUP(A977,'313 expiration'!A$1:D$9,4,FALSE),0)</f>
        <v>0</v>
      </c>
      <c r="G977" s="26">
        <f>_xlfn.IFNA(VLOOKUP(A977,'TIF expiration'!$A$1:$B$3,2,FALSE),0)</f>
        <v>0</v>
      </c>
      <c r="H977" s="27">
        <v>0.93</v>
      </c>
    </row>
    <row r="978" spans="1:8" x14ac:dyDescent="0.25">
      <c r="A978" t="s">
        <v>81</v>
      </c>
      <c r="B978" t="s">
        <v>80</v>
      </c>
      <c r="C978" s="26">
        <v>322499552</v>
      </c>
      <c r="D978" s="26">
        <v>322499552</v>
      </c>
      <c r="E978" s="26">
        <v>0</v>
      </c>
      <c r="F978" s="26">
        <f>_xlfn.IFNA(VLOOKUP(A978,'313 expiration'!A$1:D$9,4,FALSE),0)</f>
        <v>0</v>
      </c>
      <c r="G978" s="26">
        <f>_xlfn.IFNA(VLOOKUP(A978,'TIF expiration'!$A$1:$B$3,2,FALSE),0)</f>
        <v>0</v>
      </c>
      <c r="H978" s="27">
        <v>0.93</v>
      </c>
    </row>
    <row r="979" spans="1:8" x14ac:dyDescent="0.25">
      <c r="A979" t="s">
        <v>79</v>
      </c>
      <c r="B979" t="s">
        <v>78</v>
      </c>
      <c r="C979" s="26">
        <v>338773147</v>
      </c>
      <c r="D979" s="26">
        <v>338773147</v>
      </c>
      <c r="E979" s="26">
        <v>0</v>
      </c>
      <c r="F979" s="26">
        <f>_xlfn.IFNA(VLOOKUP(A979,'313 expiration'!A$1:D$9,4,FALSE),0)</f>
        <v>0</v>
      </c>
      <c r="G979" s="26">
        <f>_xlfn.IFNA(VLOOKUP(A979,'TIF expiration'!$A$1:$B$3,2,FALSE),0)</f>
        <v>0</v>
      </c>
      <c r="H979" s="27">
        <v>0.93</v>
      </c>
    </row>
    <row r="980" spans="1:8" x14ac:dyDescent="0.25">
      <c r="A980" t="s">
        <v>77</v>
      </c>
      <c r="B980" t="s">
        <v>76</v>
      </c>
      <c r="C980" s="26">
        <v>116019451</v>
      </c>
      <c r="D980" s="26">
        <v>116019451</v>
      </c>
      <c r="E980" s="26">
        <v>0</v>
      </c>
      <c r="F980" s="26">
        <f>_xlfn.IFNA(VLOOKUP(A980,'313 expiration'!A$1:D$9,4,FALSE),0)</f>
        <v>0</v>
      </c>
      <c r="G980" s="26">
        <f>_xlfn.IFNA(VLOOKUP(A980,'TIF expiration'!$A$1:$B$3,2,FALSE),0)</f>
        <v>0</v>
      </c>
      <c r="H980" s="27">
        <v>0.93</v>
      </c>
    </row>
    <row r="981" spans="1:8" x14ac:dyDescent="0.25">
      <c r="A981" t="s">
        <v>75</v>
      </c>
      <c r="B981" t="s">
        <v>74</v>
      </c>
      <c r="C981" s="26">
        <v>441865481</v>
      </c>
      <c r="D981" s="26">
        <v>441865481</v>
      </c>
      <c r="E981" s="26">
        <v>0</v>
      </c>
      <c r="F981" s="26">
        <f>_xlfn.IFNA(VLOOKUP(A981,'313 expiration'!A$1:D$9,4,FALSE),0)</f>
        <v>0</v>
      </c>
      <c r="G981" s="26">
        <f>_xlfn.IFNA(VLOOKUP(A981,'TIF expiration'!$A$1:$B$3,2,FALSE),0)</f>
        <v>0</v>
      </c>
      <c r="H981" s="27">
        <v>0.93</v>
      </c>
    </row>
    <row r="982" spans="1:8" x14ac:dyDescent="0.25">
      <c r="A982" t="s">
        <v>73</v>
      </c>
      <c r="B982" t="s">
        <v>72</v>
      </c>
      <c r="C982" s="26">
        <v>10812185369</v>
      </c>
      <c r="D982" s="26">
        <v>10812185369</v>
      </c>
      <c r="E982" s="26">
        <v>0</v>
      </c>
      <c r="F982" s="26">
        <f>_xlfn.IFNA(VLOOKUP(A982,'313 expiration'!A$1:D$9,4,FALSE),0)</f>
        <v>0</v>
      </c>
      <c r="G982" s="26">
        <f>_xlfn.IFNA(VLOOKUP(A982,'TIF expiration'!$A$1:$B$3,2,FALSE),0)</f>
        <v>0</v>
      </c>
      <c r="H982" s="27">
        <v>0.93</v>
      </c>
    </row>
    <row r="983" spans="1:8" x14ac:dyDescent="0.25">
      <c r="A983" t="s">
        <v>71</v>
      </c>
      <c r="B983" t="s">
        <v>70</v>
      </c>
      <c r="C983" s="26">
        <v>169643768</v>
      </c>
      <c r="D983" s="26">
        <v>169643768</v>
      </c>
      <c r="E983" s="26">
        <v>0</v>
      </c>
      <c r="F983" s="26">
        <f>_xlfn.IFNA(VLOOKUP(A983,'313 expiration'!A$1:D$9,4,FALSE),0)</f>
        <v>0</v>
      </c>
      <c r="G983" s="26">
        <f>_xlfn.IFNA(VLOOKUP(A983,'TIF expiration'!$A$1:$B$3,2,FALSE),0)</f>
        <v>0</v>
      </c>
      <c r="H983" s="27">
        <v>0.93</v>
      </c>
    </row>
    <row r="984" spans="1:8" x14ac:dyDescent="0.25">
      <c r="A984" t="s">
        <v>69</v>
      </c>
      <c r="B984" t="s">
        <v>68</v>
      </c>
      <c r="C984" s="26">
        <v>3662572439</v>
      </c>
      <c r="D984" s="26">
        <v>3662572439</v>
      </c>
      <c r="E984" s="26">
        <v>0</v>
      </c>
      <c r="F984" s="26">
        <f>_xlfn.IFNA(VLOOKUP(A984,'313 expiration'!A$1:D$9,4,FALSE),0)</f>
        <v>0</v>
      </c>
      <c r="G984" s="26">
        <f>_xlfn.IFNA(VLOOKUP(A984,'TIF expiration'!$A$1:$B$3,2,FALSE),0)</f>
        <v>0</v>
      </c>
      <c r="H984" s="27">
        <v>0.93</v>
      </c>
    </row>
    <row r="985" spans="1:8" x14ac:dyDescent="0.25">
      <c r="A985" t="s">
        <v>67</v>
      </c>
      <c r="B985" t="s">
        <v>66</v>
      </c>
      <c r="C985" s="26">
        <v>1474364517</v>
      </c>
      <c r="D985" s="26">
        <v>1474364517</v>
      </c>
      <c r="E985" s="26">
        <v>0</v>
      </c>
      <c r="F985" s="26">
        <f>_xlfn.IFNA(VLOOKUP(A985,'313 expiration'!A$1:D$9,4,FALSE),0)</f>
        <v>0</v>
      </c>
      <c r="G985" s="26">
        <f>_xlfn.IFNA(VLOOKUP(A985,'TIF expiration'!$A$1:$B$3,2,FALSE),0)</f>
        <v>0</v>
      </c>
      <c r="H985" s="27">
        <v>0.93</v>
      </c>
    </row>
    <row r="986" spans="1:8" x14ac:dyDescent="0.25">
      <c r="A986" t="s">
        <v>65</v>
      </c>
      <c r="B986" t="s">
        <v>64</v>
      </c>
      <c r="C986" s="26">
        <v>2901857833</v>
      </c>
      <c r="D986" s="26">
        <v>2901857833</v>
      </c>
      <c r="E986" s="26">
        <v>0</v>
      </c>
      <c r="F986" s="26">
        <f>_xlfn.IFNA(VLOOKUP(A986,'313 expiration'!A$1:D$9,4,FALSE),0)</f>
        <v>0</v>
      </c>
      <c r="G986" s="26">
        <f>_xlfn.IFNA(VLOOKUP(A986,'TIF expiration'!$A$1:$B$3,2,FALSE),0)</f>
        <v>0</v>
      </c>
      <c r="H986" s="27">
        <v>0.93</v>
      </c>
    </row>
    <row r="987" spans="1:8" x14ac:dyDescent="0.25">
      <c r="A987" t="s">
        <v>63</v>
      </c>
      <c r="B987" t="s">
        <v>62</v>
      </c>
      <c r="C987" s="26">
        <v>38141834899</v>
      </c>
      <c r="D987" s="26">
        <v>38141834899</v>
      </c>
      <c r="E987" s="26">
        <v>0</v>
      </c>
      <c r="F987" s="26">
        <f>_xlfn.IFNA(VLOOKUP(A987,'313 expiration'!A$1:D$9,4,FALSE),0)</f>
        <v>0</v>
      </c>
      <c r="G987" s="26">
        <f>_xlfn.IFNA(VLOOKUP(A987,'TIF expiration'!$A$1:$B$3,2,FALSE),0)</f>
        <v>0</v>
      </c>
      <c r="H987" s="27">
        <v>0.93</v>
      </c>
    </row>
    <row r="988" spans="1:8" x14ac:dyDescent="0.25">
      <c r="A988" t="s">
        <v>61</v>
      </c>
      <c r="B988" t="s">
        <v>60</v>
      </c>
      <c r="C988" s="26">
        <v>1220964029</v>
      </c>
      <c r="D988" s="26">
        <v>1220964029</v>
      </c>
      <c r="E988" s="26">
        <v>0</v>
      </c>
      <c r="F988" s="26">
        <f>_xlfn.IFNA(VLOOKUP(A988,'313 expiration'!A$1:D$9,4,FALSE),0)</f>
        <v>0</v>
      </c>
      <c r="G988" s="26">
        <f>_xlfn.IFNA(VLOOKUP(A988,'TIF expiration'!$A$1:$B$3,2,FALSE),0)</f>
        <v>0</v>
      </c>
      <c r="H988" s="27">
        <v>0.93</v>
      </c>
    </row>
    <row r="989" spans="1:8" x14ac:dyDescent="0.25">
      <c r="A989" t="s">
        <v>59</v>
      </c>
      <c r="B989" t="s">
        <v>58</v>
      </c>
      <c r="C989" s="26">
        <v>265547676</v>
      </c>
      <c r="D989" s="26">
        <v>265547676</v>
      </c>
      <c r="E989" s="26">
        <v>0</v>
      </c>
      <c r="F989" s="26">
        <f>_xlfn.IFNA(VLOOKUP(A989,'313 expiration'!A$1:D$9,4,FALSE),0)</f>
        <v>0</v>
      </c>
      <c r="G989" s="26">
        <f>_xlfn.IFNA(VLOOKUP(A989,'TIF expiration'!$A$1:$B$3,2,FALSE),0)</f>
        <v>0</v>
      </c>
      <c r="H989" s="27">
        <v>0.93</v>
      </c>
    </row>
    <row r="990" spans="1:8" x14ac:dyDescent="0.25">
      <c r="A990" t="s">
        <v>57</v>
      </c>
      <c r="B990" t="s">
        <v>56</v>
      </c>
      <c r="C990" s="26">
        <v>26944487874</v>
      </c>
      <c r="D990" s="26">
        <v>26944487874</v>
      </c>
      <c r="E990" s="26">
        <v>0</v>
      </c>
      <c r="F990" s="26">
        <f>_xlfn.IFNA(VLOOKUP(A990,'313 expiration'!A$1:D$9,4,FALSE),0)</f>
        <v>0</v>
      </c>
      <c r="G990" s="26">
        <f>_xlfn.IFNA(VLOOKUP(A990,'TIF expiration'!$A$1:$B$3,2,FALSE),0)</f>
        <v>0</v>
      </c>
      <c r="H990" s="27">
        <v>0.93</v>
      </c>
    </row>
    <row r="991" spans="1:8" x14ac:dyDescent="0.25">
      <c r="A991" t="s">
        <v>55</v>
      </c>
      <c r="B991" t="s">
        <v>54</v>
      </c>
      <c r="C991" s="26">
        <v>97443097</v>
      </c>
      <c r="D991" s="26">
        <v>97443097</v>
      </c>
      <c r="E991" s="26">
        <v>0</v>
      </c>
      <c r="F991" s="26">
        <f>_xlfn.IFNA(VLOOKUP(A991,'313 expiration'!A$1:D$9,4,FALSE),0)</f>
        <v>0</v>
      </c>
      <c r="G991" s="26">
        <f>_xlfn.IFNA(VLOOKUP(A991,'TIF expiration'!$A$1:$B$3,2,FALSE),0)</f>
        <v>0</v>
      </c>
      <c r="H991" s="27">
        <v>0.93</v>
      </c>
    </row>
    <row r="992" spans="1:8" x14ac:dyDescent="0.25">
      <c r="A992" t="s">
        <v>53</v>
      </c>
      <c r="B992" t="s">
        <v>52</v>
      </c>
      <c r="C992" s="26">
        <v>1597676064</v>
      </c>
      <c r="D992" s="26">
        <v>1597676064</v>
      </c>
      <c r="E992" s="26">
        <v>0</v>
      </c>
      <c r="F992" s="26">
        <f>_xlfn.IFNA(VLOOKUP(A992,'313 expiration'!A$1:D$9,4,FALSE),0)</f>
        <v>0</v>
      </c>
      <c r="G992" s="26">
        <f>_xlfn.IFNA(VLOOKUP(A992,'TIF expiration'!$A$1:$B$3,2,FALSE),0)</f>
        <v>0</v>
      </c>
      <c r="H992" s="27">
        <v>0.93</v>
      </c>
    </row>
    <row r="993" spans="1:8" x14ac:dyDescent="0.25">
      <c r="A993" t="s">
        <v>51</v>
      </c>
      <c r="B993" t="s">
        <v>50</v>
      </c>
      <c r="C993" s="26">
        <v>1210867831</v>
      </c>
      <c r="D993" s="26">
        <v>1210867831</v>
      </c>
      <c r="E993" s="26">
        <v>0</v>
      </c>
      <c r="F993" s="26">
        <f>_xlfn.IFNA(VLOOKUP(A993,'313 expiration'!A$1:D$9,4,FALSE),0)</f>
        <v>0</v>
      </c>
      <c r="G993" s="26">
        <f>_xlfn.IFNA(VLOOKUP(A993,'TIF expiration'!$A$1:$B$3,2,FALSE),0)</f>
        <v>0</v>
      </c>
      <c r="H993" s="27">
        <v>0.93</v>
      </c>
    </row>
    <row r="994" spans="1:8" x14ac:dyDescent="0.25">
      <c r="A994" t="s">
        <v>49</v>
      </c>
      <c r="B994" t="s">
        <v>48</v>
      </c>
      <c r="C994" s="26">
        <v>333532479</v>
      </c>
      <c r="D994" s="26">
        <v>333532479</v>
      </c>
      <c r="E994" s="26">
        <v>0</v>
      </c>
      <c r="F994" s="26">
        <f>_xlfn.IFNA(VLOOKUP(A994,'313 expiration'!A$1:D$9,4,FALSE),0)</f>
        <v>0</v>
      </c>
      <c r="G994" s="26">
        <f>_xlfn.IFNA(VLOOKUP(A994,'TIF expiration'!$A$1:$B$3,2,FALSE),0)</f>
        <v>0</v>
      </c>
      <c r="H994" s="27">
        <v>0.93</v>
      </c>
    </row>
    <row r="995" spans="1:8" x14ac:dyDescent="0.25">
      <c r="A995" t="s">
        <v>47</v>
      </c>
      <c r="B995" t="s">
        <v>46</v>
      </c>
      <c r="C995" s="26">
        <v>262517591</v>
      </c>
      <c r="D995" s="26">
        <v>262517591</v>
      </c>
      <c r="E995" s="26">
        <v>0</v>
      </c>
      <c r="F995" s="26">
        <f>_xlfn.IFNA(VLOOKUP(A995,'313 expiration'!A$1:D$9,4,FALSE),0)</f>
        <v>0</v>
      </c>
      <c r="G995" s="26">
        <f>_xlfn.IFNA(VLOOKUP(A995,'TIF expiration'!$A$1:$B$3,2,FALSE),0)</f>
        <v>0</v>
      </c>
      <c r="H995" s="27">
        <v>0.93</v>
      </c>
    </row>
    <row r="996" spans="1:8" x14ac:dyDescent="0.25">
      <c r="A996" t="s">
        <v>45</v>
      </c>
      <c r="B996" t="s">
        <v>44</v>
      </c>
      <c r="C996" s="26">
        <v>1232001859</v>
      </c>
      <c r="D996" s="26">
        <v>1222120373</v>
      </c>
      <c r="E996" s="26">
        <v>19762972</v>
      </c>
      <c r="F996" s="26">
        <f>_xlfn.IFNA(VLOOKUP(A996,'313 expiration'!A$1:D$9,4,FALSE),0)</f>
        <v>0</v>
      </c>
      <c r="G996" s="26">
        <f>_xlfn.IFNA(VLOOKUP(A996,'TIF expiration'!$A$1:$B$3,2,FALSE),0)</f>
        <v>0</v>
      </c>
      <c r="H996" s="27">
        <v>0.93</v>
      </c>
    </row>
    <row r="997" spans="1:8" x14ac:dyDescent="0.25">
      <c r="A997" t="s">
        <v>43</v>
      </c>
      <c r="B997" t="s">
        <v>42</v>
      </c>
      <c r="C997" s="26">
        <v>9387054930</v>
      </c>
      <c r="D997" s="26">
        <v>9385963913</v>
      </c>
      <c r="E997" s="26">
        <v>2182034</v>
      </c>
      <c r="F997" s="26">
        <f>_xlfn.IFNA(VLOOKUP(A997,'313 expiration'!A$1:D$9,4,FALSE),0)</f>
        <v>0</v>
      </c>
      <c r="G997" s="26">
        <f>_xlfn.IFNA(VLOOKUP(A997,'TIF expiration'!$A$1:$B$3,2,FALSE),0)</f>
        <v>0</v>
      </c>
      <c r="H997" s="27">
        <v>0.93</v>
      </c>
    </row>
    <row r="998" spans="1:8" x14ac:dyDescent="0.25">
      <c r="A998" t="s">
        <v>41</v>
      </c>
      <c r="B998" t="s">
        <v>40</v>
      </c>
      <c r="C998" s="26">
        <v>423155360</v>
      </c>
      <c r="D998" s="26">
        <v>423155360</v>
      </c>
      <c r="E998" s="26">
        <v>0</v>
      </c>
      <c r="F998" s="26">
        <f>_xlfn.IFNA(VLOOKUP(A998,'313 expiration'!A$1:D$9,4,FALSE),0)</f>
        <v>0</v>
      </c>
      <c r="G998" s="26">
        <f>_xlfn.IFNA(VLOOKUP(A998,'TIF expiration'!$A$1:$B$3,2,FALSE),0)</f>
        <v>0</v>
      </c>
      <c r="H998" s="27">
        <v>0.93</v>
      </c>
    </row>
    <row r="999" spans="1:8" x14ac:dyDescent="0.25">
      <c r="A999" t="s">
        <v>39</v>
      </c>
      <c r="B999" t="s">
        <v>38</v>
      </c>
      <c r="C999" s="26">
        <v>754448885</v>
      </c>
      <c r="D999" s="26">
        <v>754448885</v>
      </c>
      <c r="E999" s="26">
        <v>0</v>
      </c>
      <c r="F999" s="26">
        <f>_xlfn.IFNA(VLOOKUP(A999,'313 expiration'!A$1:D$9,4,FALSE),0)</f>
        <v>0</v>
      </c>
      <c r="G999" s="26">
        <f>_xlfn.IFNA(VLOOKUP(A999,'TIF expiration'!$A$1:$B$3,2,FALSE),0)</f>
        <v>0</v>
      </c>
      <c r="H999" s="27">
        <v>0.93</v>
      </c>
    </row>
    <row r="1000" spans="1:8" x14ac:dyDescent="0.25">
      <c r="A1000" t="s">
        <v>37</v>
      </c>
      <c r="B1000" t="s">
        <v>36</v>
      </c>
      <c r="C1000" s="26">
        <v>1417283052</v>
      </c>
      <c r="D1000" s="26">
        <v>1411035492</v>
      </c>
      <c r="E1000" s="26">
        <v>12495120</v>
      </c>
      <c r="F1000" s="26">
        <f>_xlfn.IFNA(VLOOKUP(A1000,'313 expiration'!A$1:D$9,4,FALSE),0)</f>
        <v>0</v>
      </c>
      <c r="G1000" s="26">
        <f>_xlfn.IFNA(VLOOKUP(A1000,'TIF expiration'!$A$1:$B$3,2,FALSE),0)</f>
        <v>0</v>
      </c>
      <c r="H1000" s="27">
        <v>0.93</v>
      </c>
    </row>
    <row r="1001" spans="1:8" x14ac:dyDescent="0.25">
      <c r="A1001" t="s">
        <v>35</v>
      </c>
      <c r="B1001" t="s">
        <v>34</v>
      </c>
      <c r="C1001" s="26">
        <v>672785999</v>
      </c>
      <c r="D1001" s="26">
        <v>672785999</v>
      </c>
      <c r="E1001" s="26">
        <v>0</v>
      </c>
      <c r="F1001" s="26">
        <f>_xlfn.IFNA(VLOOKUP(A1001,'313 expiration'!A$1:D$9,4,FALSE),0)</f>
        <v>0</v>
      </c>
      <c r="G1001" s="26">
        <f>_xlfn.IFNA(VLOOKUP(A1001,'TIF expiration'!$A$1:$B$3,2,FALSE),0)</f>
        <v>0</v>
      </c>
      <c r="H1001" s="27">
        <v>0.93</v>
      </c>
    </row>
    <row r="1002" spans="1:8" x14ac:dyDescent="0.25">
      <c r="A1002" t="s">
        <v>33</v>
      </c>
      <c r="B1002" t="s">
        <v>32</v>
      </c>
      <c r="C1002" s="26">
        <v>2494148814</v>
      </c>
      <c r="D1002" s="26">
        <v>2494148814</v>
      </c>
      <c r="E1002" s="26">
        <v>0</v>
      </c>
      <c r="F1002" s="26">
        <f>_xlfn.IFNA(VLOOKUP(A1002,'313 expiration'!A$1:D$9,4,FALSE),0)</f>
        <v>0</v>
      </c>
      <c r="G1002" s="26">
        <f>_xlfn.IFNA(VLOOKUP(A1002,'TIF expiration'!$A$1:$B$3,2,FALSE),0)</f>
        <v>0</v>
      </c>
      <c r="H1002" s="27">
        <v>0.93</v>
      </c>
    </row>
    <row r="1003" spans="1:8" x14ac:dyDescent="0.25">
      <c r="A1003" t="s">
        <v>31</v>
      </c>
      <c r="B1003" t="s">
        <v>30</v>
      </c>
      <c r="C1003" s="26">
        <v>517586732</v>
      </c>
      <c r="D1003" s="26">
        <v>517586732</v>
      </c>
      <c r="E1003" s="26">
        <v>0</v>
      </c>
      <c r="F1003" s="26">
        <f>_xlfn.IFNA(VLOOKUP(A1003,'313 expiration'!A$1:D$9,4,FALSE),0)</f>
        <v>0</v>
      </c>
      <c r="G1003" s="26">
        <f>_xlfn.IFNA(VLOOKUP(A1003,'TIF expiration'!$A$1:$B$3,2,FALSE),0)</f>
        <v>0</v>
      </c>
      <c r="H1003" s="27">
        <v>0.93</v>
      </c>
    </row>
    <row r="1004" spans="1:8" x14ac:dyDescent="0.25">
      <c r="A1004" t="s">
        <v>29</v>
      </c>
      <c r="B1004" t="s">
        <v>28</v>
      </c>
      <c r="C1004" s="26">
        <v>323872780</v>
      </c>
      <c r="D1004" s="26">
        <v>315792201</v>
      </c>
      <c r="E1004" s="26">
        <v>16161158</v>
      </c>
      <c r="F1004" s="26">
        <f>_xlfn.IFNA(VLOOKUP(A1004,'313 expiration'!A$1:D$9,4,FALSE),0)</f>
        <v>0</v>
      </c>
      <c r="G1004" s="26">
        <f>_xlfn.IFNA(VLOOKUP(A1004,'TIF expiration'!$A$1:$B$3,2,FALSE),0)</f>
        <v>0</v>
      </c>
      <c r="H1004" s="27">
        <v>0.93</v>
      </c>
    </row>
    <row r="1005" spans="1:8" x14ac:dyDescent="0.25">
      <c r="A1005" t="s">
        <v>27</v>
      </c>
      <c r="B1005" t="s">
        <v>26</v>
      </c>
      <c r="C1005" s="26">
        <v>713302437</v>
      </c>
      <c r="D1005" s="26">
        <v>713302437</v>
      </c>
      <c r="E1005" s="26">
        <v>0</v>
      </c>
      <c r="F1005" s="26">
        <f>_xlfn.IFNA(VLOOKUP(A1005,'313 expiration'!A$1:D$9,4,FALSE),0)</f>
        <v>0</v>
      </c>
      <c r="G1005" s="26">
        <f>_xlfn.IFNA(VLOOKUP(A1005,'TIF expiration'!$A$1:$B$3,2,FALSE),0)</f>
        <v>0</v>
      </c>
      <c r="H1005" s="27">
        <v>0.93</v>
      </c>
    </row>
    <row r="1006" spans="1:8" x14ac:dyDescent="0.25">
      <c r="A1006" t="s">
        <v>25</v>
      </c>
      <c r="B1006" t="s">
        <v>24</v>
      </c>
      <c r="C1006" s="26">
        <v>629964372</v>
      </c>
      <c r="D1006" s="26">
        <v>629964372</v>
      </c>
      <c r="E1006" s="26">
        <v>0</v>
      </c>
      <c r="F1006" s="26">
        <f>_xlfn.IFNA(VLOOKUP(A1006,'313 expiration'!A$1:D$9,4,FALSE),0)</f>
        <v>0</v>
      </c>
      <c r="G1006" s="26">
        <f>_xlfn.IFNA(VLOOKUP(A1006,'TIF expiration'!$A$1:$B$3,2,FALSE),0)</f>
        <v>0</v>
      </c>
      <c r="H1006" s="27">
        <v>0.93</v>
      </c>
    </row>
    <row r="1007" spans="1:8" x14ac:dyDescent="0.25">
      <c r="A1007" t="s">
        <v>23</v>
      </c>
      <c r="B1007" t="s">
        <v>22</v>
      </c>
      <c r="C1007" s="26">
        <v>511028471</v>
      </c>
      <c r="D1007" s="26">
        <v>511028471</v>
      </c>
      <c r="E1007" s="26">
        <v>0</v>
      </c>
      <c r="F1007" s="26">
        <f>_xlfn.IFNA(VLOOKUP(A1007,'313 expiration'!A$1:D$9,4,FALSE),0)</f>
        <v>0</v>
      </c>
      <c r="G1007" s="26">
        <f>_xlfn.IFNA(VLOOKUP(A1007,'TIF expiration'!$A$1:$B$3,2,FALSE),0)</f>
        <v>0</v>
      </c>
      <c r="H1007" s="27">
        <v>0.93</v>
      </c>
    </row>
    <row r="1008" spans="1:8" x14ac:dyDescent="0.25">
      <c r="A1008" t="s">
        <v>21</v>
      </c>
      <c r="B1008" t="s">
        <v>20</v>
      </c>
      <c r="C1008" s="26">
        <v>344341462</v>
      </c>
      <c r="D1008" s="26">
        <v>344341462</v>
      </c>
      <c r="E1008" s="26">
        <v>0</v>
      </c>
      <c r="F1008" s="26">
        <f>_xlfn.IFNA(VLOOKUP(A1008,'313 expiration'!A$1:D$9,4,FALSE),0)</f>
        <v>0</v>
      </c>
      <c r="G1008" s="26">
        <f>_xlfn.IFNA(VLOOKUP(A1008,'TIF expiration'!$A$1:$B$3,2,FALSE),0)</f>
        <v>0</v>
      </c>
      <c r="H1008" s="27">
        <v>0.93</v>
      </c>
    </row>
    <row r="1009" spans="1:8" x14ac:dyDescent="0.25">
      <c r="A1009" t="s">
        <v>19</v>
      </c>
      <c r="B1009" t="s">
        <v>18</v>
      </c>
      <c r="C1009" s="26">
        <v>286074348</v>
      </c>
      <c r="D1009" s="26">
        <v>286074348</v>
      </c>
      <c r="E1009" s="26">
        <v>0</v>
      </c>
      <c r="F1009" s="26">
        <f>_xlfn.IFNA(VLOOKUP(A1009,'313 expiration'!A$1:D$9,4,FALSE),0)</f>
        <v>0</v>
      </c>
      <c r="G1009" s="26">
        <f>_xlfn.IFNA(VLOOKUP(A1009,'TIF expiration'!$A$1:$B$3,2,FALSE),0)</f>
        <v>0</v>
      </c>
      <c r="H1009" s="27">
        <v>0.93</v>
      </c>
    </row>
    <row r="1010" spans="1:8" x14ac:dyDescent="0.25">
      <c r="A1010" t="s">
        <v>17</v>
      </c>
      <c r="B1010" t="s">
        <v>16</v>
      </c>
      <c r="C1010" s="26">
        <v>504472532</v>
      </c>
      <c r="D1010" s="26">
        <v>504472532</v>
      </c>
      <c r="E1010" s="26">
        <v>0</v>
      </c>
      <c r="F1010" s="26">
        <f>_xlfn.IFNA(VLOOKUP(A1010,'313 expiration'!A$1:D$9,4,FALSE),0)</f>
        <v>0</v>
      </c>
      <c r="G1010" s="26">
        <f>_xlfn.IFNA(VLOOKUP(A1010,'TIF expiration'!$A$1:$B$3,2,FALSE),0)</f>
        <v>0</v>
      </c>
      <c r="H1010" s="27">
        <v>0.93</v>
      </c>
    </row>
    <row r="1011" spans="1:8" x14ac:dyDescent="0.25">
      <c r="A1011" t="s">
        <v>15</v>
      </c>
      <c r="B1011" t="s">
        <v>14</v>
      </c>
      <c r="C1011" s="26">
        <v>1506980942</v>
      </c>
      <c r="D1011" s="26">
        <v>1501644340</v>
      </c>
      <c r="E1011" s="26">
        <v>10673204</v>
      </c>
      <c r="F1011" s="26">
        <f>_xlfn.IFNA(VLOOKUP(A1011,'313 expiration'!A$1:D$9,4,FALSE),0)</f>
        <v>0</v>
      </c>
      <c r="G1011" s="26">
        <f>_xlfn.IFNA(VLOOKUP(A1011,'TIF expiration'!$A$1:$B$3,2,FALSE),0)</f>
        <v>0</v>
      </c>
      <c r="H1011" s="27">
        <v>0.93</v>
      </c>
    </row>
    <row r="1012" spans="1:8" x14ac:dyDescent="0.25">
      <c r="A1012" t="s">
        <v>13</v>
      </c>
      <c r="B1012" t="s">
        <v>12</v>
      </c>
      <c r="C1012" s="26">
        <v>1237872137</v>
      </c>
      <c r="D1012" s="26">
        <v>1233866476</v>
      </c>
      <c r="E1012" s="26">
        <v>8011322</v>
      </c>
      <c r="F1012" s="26">
        <f>_xlfn.IFNA(VLOOKUP(A1012,'313 expiration'!A$1:D$9,4,FALSE),0)</f>
        <v>0</v>
      </c>
      <c r="G1012" s="26">
        <f>_xlfn.IFNA(VLOOKUP(A1012,'TIF expiration'!$A$1:$B$3,2,FALSE),0)</f>
        <v>0</v>
      </c>
      <c r="H1012" s="27">
        <v>0.93</v>
      </c>
    </row>
    <row r="1013" spans="1:8" x14ac:dyDescent="0.25">
      <c r="A1013" t="s">
        <v>11</v>
      </c>
      <c r="B1013" t="s">
        <v>10</v>
      </c>
      <c r="C1013" s="26">
        <v>725162051</v>
      </c>
      <c r="D1013" s="26">
        <v>725162051</v>
      </c>
      <c r="E1013" s="26">
        <v>0</v>
      </c>
      <c r="F1013" s="26">
        <f>_xlfn.IFNA(VLOOKUP(A1013,'313 expiration'!A$1:D$9,4,FALSE),0)</f>
        <v>0</v>
      </c>
      <c r="G1013" s="26">
        <f>_xlfn.IFNA(VLOOKUP(A1013,'TIF expiration'!$A$1:$B$3,2,FALSE),0)</f>
        <v>0</v>
      </c>
      <c r="H1013" s="27">
        <v>0.93</v>
      </c>
    </row>
    <row r="1014" spans="1:8" x14ac:dyDescent="0.25">
      <c r="A1014" t="s">
        <v>9</v>
      </c>
      <c r="B1014" t="s">
        <v>8</v>
      </c>
      <c r="C1014" s="26">
        <v>91451199</v>
      </c>
      <c r="D1014" s="26">
        <v>91451199</v>
      </c>
      <c r="E1014" s="26">
        <v>0</v>
      </c>
      <c r="F1014" s="26">
        <f>_xlfn.IFNA(VLOOKUP(A1014,'313 expiration'!A$1:D$9,4,FALSE),0)</f>
        <v>0</v>
      </c>
      <c r="G1014" s="26">
        <f>_xlfn.IFNA(VLOOKUP(A1014,'TIF expiration'!$A$1:$B$3,2,FALSE),0)</f>
        <v>0</v>
      </c>
      <c r="H1014" s="27">
        <v>0.93</v>
      </c>
    </row>
    <row r="1015" spans="1:8" x14ac:dyDescent="0.25">
      <c r="A1015" t="s">
        <v>7</v>
      </c>
      <c r="B1015" t="s">
        <v>6</v>
      </c>
      <c r="C1015" s="26">
        <v>250799399</v>
      </c>
      <c r="D1015" s="26">
        <v>250799399</v>
      </c>
      <c r="E1015" s="26">
        <v>0</v>
      </c>
      <c r="F1015" s="26">
        <f>_xlfn.IFNA(VLOOKUP(A1015,'313 expiration'!A$1:D$9,4,FALSE),0)</f>
        <v>0</v>
      </c>
      <c r="G1015" s="26">
        <f>_xlfn.IFNA(VLOOKUP(A1015,'TIF expiration'!$A$1:$B$3,2,FALSE),0)</f>
        <v>0</v>
      </c>
      <c r="H1015" s="27">
        <v>0.93</v>
      </c>
    </row>
    <row r="1016" spans="1:8" x14ac:dyDescent="0.25">
      <c r="A1016" t="s">
        <v>5</v>
      </c>
      <c r="B1016" t="s">
        <v>4</v>
      </c>
      <c r="C1016" s="26">
        <v>1055462483</v>
      </c>
      <c r="D1016" s="26">
        <v>1030425612</v>
      </c>
      <c r="E1016" s="26">
        <v>50073742</v>
      </c>
      <c r="F1016" s="26">
        <f>_xlfn.IFNA(VLOOKUP(A1016,'313 expiration'!A$1:D$9,4,FALSE),0)</f>
        <v>0</v>
      </c>
      <c r="G1016" s="26">
        <f>_xlfn.IFNA(VLOOKUP(A1016,'TIF expiration'!$A$1:$B$3,2,FALSE),0)</f>
        <v>0</v>
      </c>
      <c r="H1016" s="27">
        <v>0.93</v>
      </c>
    </row>
    <row r="1017" spans="1:8" x14ac:dyDescent="0.25">
      <c r="A1017" t="s">
        <v>3</v>
      </c>
      <c r="B1017" t="s">
        <v>2</v>
      </c>
      <c r="C1017" s="26">
        <v>949455854</v>
      </c>
      <c r="D1017" s="26">
        <v>949455854</v>
      </c>
      <c r="E1017" s="26">
        <v>0</v>
      </c>
      <c r="F1017" s="26">
        <f>_xlfn.IFNA(VLOOKUP(A1017,'313 expiration'!A$1:D$9,4,FALSE),0)</f>
        <v>0</v>
      </c>
      <c r="G1017" s="26">
        <f>_xlfn.IFNA(VLOOKUP(A1017,'TIF expiration'!$A$1:$B$3,2,FALSE),0)</f>
        <v>0</v>
      </c>
      <c r="H1017" s="27">
        <v>0.93</v>
      </c>
    </row>
    <row r="1018" spans="1:8" x14ac:dyDescent="0.25">
      <c r="A1018" t="s">
        <v>1</v>
      </c>
      <c r="B1018" t="s">
        <v>0</v>
      </c>
      <c r="C1018" s="26">
        <v>155684840</v>
      </c>
      <c r="D1018" s="26">
        <v>155684840</v>
      </c>
      <c r="E1018" s="26">
        <v>0</v>
      </c>
      <c r="F1018" s="26">
        <f>_xlfn.IFNA(VLOOKUP(A1018,'313 expiration'!A$1:D$9,4,FALSE),0)</f>
        <v>0</v>
      </c>
      <c r="G1018" s="26">
        <f>_xlfn.IFNA(VLOOKUP(A1018,'TIF expiration'!$A$1:$B$3,2,FALSE),0)</f>
        <v>0</v>
      </c>
      <c r="H1018" s="27">
        <v>0.93</v>
      </c>
    </row>
    <row r="1019" spans="1:8" x14ac:dyDescent="0.25">
      <c r="F1019" s="26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defaultRowHeight="15" x14ac:dyDescent="0.25"/>
  <cols>
    <col min="2" max="2" width="14.85546875" bestFit="1" customWidth="1"/>
  </cols>
  <sheetData>
    <row r="1" spans="1:2" x14ac:dyDescent="0.25">
      <c r="A1" t="s">
        <v>2072</v>
      </c>
      <c r="B1" t="s">
        <v>2073</v>
      </c>
    </row>
    <row r="2" spans="1:2" x14ac:dyDescent="0.25">
      <c r="A2" s="42" t="s">
        <v>1696</v>
      </c>
      <c r="B2" s="28">
        <v>55569218.989280239</v>
      </c>
    </row>
    <row r="3" spans="1:2" x14ac:dyDescent="0.25">
      <c r="A3" s="42" t="s">
        <v>1686</v>
      </c>
      <c r="B3" s="28">
        <v>371888126.88919944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0" sqref="D10"/>
    </sheetView>
  </sheetViews>
  <sheetFormatPr defaultRowHeight="15" x14ac:dyDescent="0.25"/>
  <cols>
    <col min="2" max="2" width="10.140625" bestFit="1" customWidth="1"/>
    <col min="3" max="3" width="11.140625" bestFit="1" customWidth="1"/>
    <col min="4" max="4" width="15.85546875" bestFit="1" customWidth="1"/>
  </cols>
  <sheetData>
    <row r="1" spans="1:4" ht="30" x14ac:dyDescent="0.25">
      <c r="A1" t="s">
        <v>2062</v>
      </c>
      <c r="B1" s="24" t="s">
        <v>2063</v>
      </c>
      <c r="C1" s="24" t="s">
        <v>2064</v>
      </c>
      <c r="D1" t="s">
        <v>2065</v>
      </c>
    </row>
    <row r="2" spans="1:4" x14ac:dyDescent="0.25">
      <c r="A2" s="43" t="s">
        <v>231</v>
      </c>
      <c r="B2" s="25">
        <v>10000000</v>
      </c>
      <c r="C2" s="25">
        <v>56000000</v>
      </c>
      <c r="D2" s="26">
        <f>C2-A2</f>
        <v>55762096</v>
      </c>
    </row>
    <row r="3" spans="1:4" x14ac:dyDescent="0.25">
      <c r="A3" s="43" t="s">
        <v>711</v>
      </c>
      <c r="B3" s="25">
        <v>40000000</v>
      </c>
      <c r="C3" s="25">
        <v>339998150</v>
      </c>
      <c r="D3" s="26">
        <f t="shared" ref="D3:D9" si="0">C3-A3</f>
        <v>339823248</v>
      </c>
    </row>
    <row r="4" spans="1:4" x14ac:dyDescent="0.25">
      <c r="A4" s="43" t="s">
        <v>215</v>
      </c>
      <c r="B4" s="25">
        <v>10000000</v>
      </c>
      <c r="C4" s="25">
        <v>79552966</v>
      </c>
      <c r="D4" s="26">
        <f t="shared" si="0"/>
        <v>79312062</v>
      </c>
    </row>
    <row r="5" spans="1:4" x14ac:dyDescent="0.25">
      <c r="A5" s="43" t="s">
        <v>1372</v>
      </c>
      <c r="B5" s="25">
        <v>80000000</v>
      </c>
      <c r="C5" s="25">
        <v>210000000</v>
      </c>
      <c r="D5" s="26">
        <f t="shared" si="0"/>
        <v>209905099</v>
      </c>
    </row>
    <row r="6" spans="1:4" x14ac:dyDescent="0.25">
      <c r="A6" s="43" t="s">
        <v>464</v>
      </c>
      <c r="B6" s="25">
        <v>10000000</v>
      </c>
      <c r="C6" s="25">
        <v>107634150</v>
      </c>
      <c r="D6" s="26">
        <f t="shared" si="0"/>
        <v>107428243</v>
      </c>
    </row>
    <row r="7" spans="1:4" x14ac:dyDescent="0.25">
      <c r="A7" s="43" t="s">
        <v>982</v>
      </c>
      <c r="B7" s="25">
        <v>1000000</v>
      </c>
      <c r="C7" s="25">
        <v>64813384</v>
      </c>
      <c r="D7" s="26">
        <f t="shared" si="0"/>
        <v>64676483</v>
      </c>
    </row>
    <row r="8" spans="1:4" x14ac:dyDescent="0.25">
      <c r="A8" s="43" t="s">
        <v>474</v>
      </c>
      <c r="B8" s="25">
        <v>20000000</v>
      </c>
      <c r="C8" s="25">
        <v>57956850</v>
      </c>
      <c r="D8" s="26">
        <f t="shared" si="0"/>
        <v>57750948</v>
      </c>
    </row>
    <row r="9" spans="1:4" x14ac:dyDescent="0.25">
      <c r="A9" s="43" t="s">
        <v>1829</v>
      </c>
      <c r="B9" s="25">
        <v>30000000</v>
      </c>
      <c r="C9" s="25">
        <v>186644243</v>
      </c>
      <c r="D9" s="26">
        <f t="shared" si="0"/>
        <v>186607341</v>
      </c>
    </row>
    <row r="10" spans="1:4" x14ac:dyDescent="0.25">
      <c r="D10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8"/>
  <sheetViews>
    <sheetView workbookViewId="0">
      <pane xSplit="3" ySplit="1" topLeftCell="D862" activePane="bottomRight" state="frozen"/>
      <selection pane="topRight" activeCell="D1" sqref="D1"/>
      <selection pane="bottomLeft" activeCell="A2" sqref="A2"/>
      <selection pane="bottomRight" activeCell="D872" sqref="D872"/>
    </sheetView>
  </sheetViews>
  <sheetFormatPr defaultRowHeight="15" x14ac:dyDescent="0.25"/>
  <cols>
    <col min="1" max="1" width="12" customWidth="1"/>
    <col min="2" max="2" width="41" customWidth="1"/>
    <col min="3" max="3" width="5" customWidth="1"/>
    <col min="4" max="7" width="18.5703125" customWidth="1"/>
    <col min="11" max="11" width="9.140625" style="14"/>
  </cols>
  <sheetData>
    <row r="1" spans="1:14" ht="60" x14ac:dyDescent="0.25">
      <c r="A1" s="15" t="s">
        <v>2025</v>
      </c>
      <c r="B1" s="15" t="s">
        <v>2024</v>
      </c>
      <c r="C1" s="15" t="s">
        <v>2037</v>
      </c>
      <c r="D1" s="15" t="s">
        <v>2061</v>
      </c>
      <c r="E1" s="15" t="s">
        <v>2051</v>
      </c>
      <c r="F1" s="15" t="s">
        <v>2052</v>
      </c>
      <c r="G1" s="15" t="s">
        <v>2023</v>
      </c>
      <c r="H1" s="15" t="s">
        <v>2033</v>
      </c>
      <c r="I1" s="15" t="s">
        <v>2034</v>
      </c>
      <c r="J1" s="15" t="s">
        <v>2035</v>
      </c>
      <c r="K1" s="16" t="s">
        <v>2053</v>
      </c>
      <c r="L1" s="15" t="s">
        <v>2054</v>
      </c>
      <c r="M1" s="15" t="s">
        <v>2055</v>
      </c>
      <c r="N1" s="15" t="s">
        <v>2056</v>
      </c>
    </row>
    <row r="2" spans="1:14" x14ac:dyDescent="0.25">
      <c r="A2" t="s">
        <v>1861</v>
      </c>
      <c r="B2" t="s">
        <v>1860</v>
      </c>
      <c r="C2" t="s">
        <v>2036</v>
      </c>
      <c r="D2">
        <f t="shared" ref="D2:D65" si="0">VLOOKUP(A2,tax_rates,3,FALSE)</f>
        <v>4.9200000000000001E-2</v>
      </c>
      <c r="E2">
        <f t="shared" ref="E2:E65" si="1">MAX(0.04,MIN(0.08,D2-1))</f>
        <v>0.04</v>
      </c>
      <c r="F2">
        <f>MIN(MAX(D2-1-E2,0),0.0583)</f>
        <v>0</v>
      </c>
      <c r="G2">
        <v>4.5700000000000011E-2</v>
      </c>
      <c r="H2">
        <f t="shared" ref="H2:H65" si="2">MAX(MIN(0.08,G2-0.93),0)</f>
        <v>0</v>
      </c>
      <c r="I2">
        <f t="shared" ref="I2:I65" si="3">MAX(0,MIN(G2-0.93-H2,0.0583))</f>
        <v>0</v>
      </c>
      <c r="J2">
        <f t="shared" ref="J2:J65" si="4">IF(C2="y",G2-0.93-H2-I2,0)</f>
        <v>0</v>
      </c>
      <c r="K2" s="14">
        <f>H2-E2</f>
        <v>-0.04</v>
      </c>
      <c r="L2">
        <f>I2-F2</f>
        <v>0</v>
      </c>
      <c r="M2">
        <f>MIN(E2,H2)</f>
        <v>0</v>
      </c>
      <c r="N2">
        <f t="shared" ref="N2:N66" si="5">MIN(F2,I2)</f>
        <v>0</v>
      </c>
    </row>
    <row r="3" spans="1:14" x14ac:dyDescent="0.25">
      <c r="A3" t="s">
        <v>988</v>
      </c>
      <c r="B3" t="s">
        <v>987</v>
      </c>
      <c r="C3" t="s">
        <v>2036</v>
      </c>
      <c r="D3">
        <f t="shared" si="0"/>
        <v>0.87</v>
      </c>
      <c r="E3">
        <f t="shared" si="1"/>
        <v>0.04</v>
      </c>
      <c r="F3">
        <f t="shared" ref="F3:F66" si="6">MIN(MAX(D3-1-E3,0),0.0583)</f>
        <v>0</v>
      </c>
      <c r="G3">
        <v>0.75</v>
      </c>
      <c r="H3">
        <f t="shared" si="2"/>
        <v>0</v>
      </c>
      <c r="I3">
        <f t="shared" si="3"/>
        <v>0</v>
      </c>
      <c r="J3">
        <f t="shared" si="4"/>
        <v>0</v>
      </c>
      <c r="K3" s="14">
        <f t="shared" ref="K3:K66" si="7">H3-E3</f>
        <v>-0.04</v>
      </c>
      <c r="L3">
        <f t="shared" ref="L3:L66" si="8">I3-F3</f>
        <v>0</v>
      </c>
      <c r="M3">
        <f t="shared" ref="M3:M66" si="9">MIN(E3,H3)</f>
        <v>0</v>
      </c>
      <c r="N3">
        <f t="shared" si="5"/>
        <v>0</v>
      </c>
    </row>
    <row r="4" spans="1:14" x14ac:dyDescent="0.25">
      <c r="A4" t="s">
        <v>413</v>
      </c>
      <c r="B4" t="s">
        <v>412</v>
      </c>
      <c r="C4" t="s">
        <v>2036</v>
      </c>
      <c r="D4">
        <f t="shared" si="0"/>
        <v>0.9</v>
      </c>
      <c r="E4">
        <f t="shared" si="1"/>
        <v>0.04</v>
      </c>
      <c r="F4">
        <f t="shared" si="6"/>
        <v>0</v>
      </c>
      <c r="G4">
        <v>0.9</v>
      </c>
      <c r="H4">
        <f t="shared" si="2"/>
        <v>0</v>
      </c>
      <c r="I4">
        <f t="shared" si="3"/>
        <v>0</v>
      </c>
      <c r="J4">
        <f t="shared" si="4"/>
        <v>0</v>
      </c>
      <c r="K4" s="14">
        <f t="shared" si="7"/>
        <v>-0.04</v>
      </c>
      <c r="L4">
        <f t="shared" si="8"/>
        <v>0</v>
      </c>
      <c r="M4">
        <f t="shared" si="9"/>
        <v>0</v>
      </c>
      <c r="N4">
        <f t="shared" si="5"/>
        <v>0</v>
      </c>
    </row>
    <row r="5" spans="1:14" x14ac:dyDescent="0.25">
      <c r="A5" t="s">
        <v>1444</v>
      </c>
      <c r="B5" t="s">
        <v>1443</v>
      </c>
      <c r="C5" t="s">
        <v>2036</v>
      </c>
      <c r="D5">
        <f t="shared" si="0"/>
        <v>0.92670000000000019</v>
      </c>
      <c r="E5">
        <f t="shared" si="1"/>
        <v>0.04</v>
      </c>
      <c r="F5">
        <f t="shared" si="6"/>
        <v>0</v>
      </c>
      <c r="G5">
        <v>0.92670000000000019</v>
      </c>
      <c r="H5">
        <f t="shared" si="2"/>
        <v>0</v>
      </c>
      <c r="I5">
        <f t="shared" si="3"/>
        <v>0</v>
      </c>
      <c r="J5">
        <f t="shared" si="4"/>
        <v>0</v>
      </c>
      <c r="K5" s="14">
        <f t="shared" si="7"/>
        <v>-0.04</v>
      </c>
      <c r="L5">
        <f t="shared" si="8"/>
        <v>0</v>
      </c>
      <c r="M5">
        <f t="shared" si="9"/>
        <v>0</v>
      </c>
      <c r="N5">
        <f t="shared" si="5"/>
        <v>0</v>
      </c>
    </row>
    <row r="6" spans="1:14" x14ac:dyDescent="0.25">
      <c r="A6" t="s">
        <v>1984</v>
      </c>
      <c r="B6" t="s">
        <v>1983</v>
      </c>
      <c r="C6" t="s">
        <v>2036</v>
      </c>
      <c r="D6">
        <f t="shared" si="0"/>
        <v>0.94990000000000019</v>
      </c>
      <c r="E6">
        <f t="shared" si="1"/>
        <v>0.04</v>
      </c>
      <c r="F6">
        <f t="shared" si="6"/>
        <v>0</v>
      </c>
      <c r="G6">
        <v>0.94990000000000019</v>
      </c>
      <c r="H6">
        <f t="shared" si="2"/>
        <v>1.990000000000014E-2</v>
      </c>
      <c r="I6">
        <f t="shared" si="3"/>
        <v>0</v>
      </c>
      <c r="J6">
        <f t="shared" si="4"/>
        <v>0</v>
      </c>
      <c r="K6" s="14">
        <f t="shared" si="7"/>
        <v>-2.0099999999999861E-2</v>
      </c>
      <c r="L6">
        <f t="shared" si="8"/>
        <v>0</v>
      </c>
      <c r="M6">
        <f t="shared" si="9"/>
        <v>1.990000000000014E-2</v>
      </c>
      <c r="N6">
        <f t="shared" si="5"/>
        <v>0</v>
      </c>
    </row>
    <row r="7" spans="1:14" x14ac:dyDescent="0.25">
      <c r="A7" t="s">
        <v>841</v>
      </c>
      <c r="B7" t="s">
        <v>840</v>
      </c>
      <c r="C7" t="s">
        <v>2036</v>
      </c>
      <c r="D7">
        <f t="shared" si="0"/>
        <v>1.02</v>
      </c>
      <c r="E7">
        <f t="shared" si="1"/>
        <v>0.04</v>
      </c>
      <c r="F7">
        <f t="shared" si="6"/>
        <v>0</v>
      </c>
      <c r="G7">
        <v>0.95000000000000018</v>
      </c>
      <c r="H7">
        <f t="shared" si="2"/>
        <v>2.0000000000000129E-2</v>
      </c>
      <c r="I7">
        <f t="shared" si="3"/>
        <v>0</v>
      </c>
      <c r="J7">
        <f t="shared" si="4"/>
        <v>0</v>
      </c>
      <c r="K7" s="14">
        <f t="shared" si="7"/>
        <v>-1.9999999999999872E-2</v>
      </c>
      <c r="L7">
        <f t="shared" si="8"/>
        <v>0</v>
      </c>
      <c r="M7">
        <f t="shared" si="9"/>
        <v>2.0000000000000129E-2</v>
      </c>
      <c r="N7">
        <f t="shared" si="5"/>
        <v>0</v>
      </c>
    </row>
    <row r="8" spans="1:14" x14ac:dyDescent="0.25">
      <c r="A8" t="s">
        <v>657</v>
      </c>
      <c r="B8" t="s">
        <v>656</v>
      </c>
      <c r="C8" t="s">
        <v>2036</v>
      </c>
      <c r="D8">
        <f t="shared" si="0"/>
        <v>0.92510000000000003</v>
      </c>
      <c r="E8">
        <f t="shared" si="1"/>
        <v>0.04</v>
      </c>
      <c r="F8">
        <f t="shared" si="6"/>
        <v>0</v>
      </c>
      <c r="G8">
        <v>0.96</v>
      </c>
      <c r="H8">
        <f t="shared" si="2"/>
        <v>2.9999999999999916E-2</v>
      </c>
      <c r="I8">
        <f t="shared" si="3"/>
        <v>0</v>
      </c>
      <c r="J8">
        <f t="shared" si="4"/>
        <v>0</v>
      </c>
      <c r="K8" s="14">
        <f t="shared" si="7"/>
        <v>-1.0000000000000085E-2</v>
      </c>
      <c r="L8">
        <f t="shared" si="8"/>
        <v>0</v>
      </c>
      <c r="M8">
        <f t="shared" si="9"/>
        <v>2.9999999999999916E-2</v>
      </c>
      <c r="N8">
        <f t="shared" si="5"/>
        <v>0</v>
      </c>
    </row>
    <row r="9" spans="1:14" x14ac:dyDescent="0.25">
      <c r="A9" t="s">
        <v>665</v>
      </c>
      <c r="B9" t="s">
        <v>664</v>
      </c>
      <c r="C9" t="s">
        <v>2036</v>
      </c>
      <c r="D9">
        <f t="shared" si="0"/>
        <v>1.0392000000000001</v>
      </c>
      <c r="E9">
        <f t="shared" si="1"/>
        <v>0.04</v>
      </c>
      <c r="F9">
        <f t="shared" si="6"/>
        <v>0</v>
      </c>
      <c r="G9">
        <v>0.96919999999999995</v>
      </c>
      <c r="H9">
        <f t="shared" si="2"/>
        <v>3.9199999999999902E-2</v>
      </c>
      <c r="I9">
        <f t="shared" si="3"/>
        <v>0</v>
      </c>
      <c r="J9">
        <f t="shared" si="4"/>
        <v>0</v>
      </c>
      <c r="K9" s="14">
        <f t="shared" si="7"/>
        <v>-8.0000000000009924E-4</v>
      </c>
      <c r="L9">
        <f t="shared" si="8"/>
        <v>0</v>
      </c>
      <c r="M9">
        <f t="shared" si="9"/>
        <v>3.9199999999999902E-2</v>
      </c>
      <c r="N9">
        <f t="shared" si="5"/>
        <v>0</v>
      </c>
    </row>
    <row r="10" spans="1:14" x14ac:dyDescent="0.25">
      <c r="A10" t="s">
        <v>151</v>
      </c>
      <c r="B10" t="s">
        <v>150</v>
      </c>
      <c r="C10" t="s">
        <v>2036</v>
      </c>
      <c r="D10">
        <f t="shared" si="0"/>
        <v>1.04</v>
      </c>
      <c r="E10">
        <f t="shared" si="1"/>
        <v>4.0000000000000036E-2</v>
      </c>
      <c r="F10">
        <f t="shared" si="6"/>
        <v>0</v>
      </c>
      <c r="G10">
        <v>0.97</v>
      </c>
      <c r="H10">
        <f t="shared" si="2"/>
        <v>3.9999999999999925E-2</v>
      </c>
      <c r="I10">
        <f t="shared" si="3"/>
        <v>0</v>
      </c>
      <c r="J10">
        <f t="shared" si="4"/>
        <v>0</v>
      </c>
      <c r="K10" s="14">
        <f t="shared" si="7"/>
        <v>-1.1102230246251565E-16</v>
      </c>
      <c r="L10">
        <f t="shared" si="8"/>
        <v>0</v>
      </c>
      <c r="M10">
        <f t="shared" si="9"/>
        <v>3.9999999999999925E-2</v>
      </c>
      <c r="N10">
        <f t="shared" si="5"/>
        <v>0</v>
      </c>
    </row>
    <row r="11" spans="1:14" x14ac:dyDescent="0.25">
      <c r="A11" t="s">
        <v>145</v>
      </c>
      <c r="B11" t="s">
        <v>144</v>
      </c>
      <c r="C11" t="s">
        <v>2036</v>
      </c>
      <c r="D11">
        <f t="shared" si="0"/>
        <v>1.04</v>
      </c>
      <c r="E11">
        <f t="shared" si="1"/>
        <v>4.0000000000000036E-2</v>
      </c>
      <c r="F11">
        <f t="shared" si="6"/>
        <v>0</v>
      </c>
      <c r="G11">
        <v>0.97</v>
      </c>
      <c r="H11">
        <f t="shared" si="2"/>
        <v>3.9999999999999925E-2</v>
      </c>
      <c r="I11">
        <f t="shared" si="3"/>
        <v>0</v>
      </c>
      <c r="J11">
        <f t="shared" si="4"/>
        <v>0</v>
      </c>
      <c r="K11" s="14">
        <f t="shared" si="7"/>
        <v>-1.1102230246251565E-16</v>
      </c>
      <c r="L11">
        <f t="shared" si="8"/>
        <v>0</v>
      </c>
      <c r="M11">
        <f t="shared" si="9"/>
        <v>3.9999999999999925E-2</v>
      </c>
      <c r="N11">
        <f t="shared" si="5"/>
        <v>0</v>
      </c>
    </row>
    <row r="12" spans="1:14" x14ac:dyDescent="0.25">
      <c r="A12" t="s">
        <v>131</v>
      </c>
      <c r="B12" t="s">
        <v>130</v>
      </c>
      <c r="C12" t="s">
        <v>2036</v>
      </c>
      <c r="D12">
        <f t="shared" si="0"/>
        <v>1.1100000000000001</v>
      </c>
      <c r="E12">
        <f t="shared" si="1"/>
        <v>0.08</v>
      </c>
      <c r="F12">
        <f t="shared" si="6"/>
        <v>3.0000000000000096E-2</v>
      </c>
      <c r="G12">
        <v>0.97</v>
      </c>
      <c r="H12">
        <f t="shared" si="2"/>
        <v>3.9999999999999925E-2</v>
      </c>
      <c r="I12">
        <f t="shared" si="3"/>
        <v>0</v>
      </c>
      <c r="J12">
        <f t="shared" si="4"/>
        <v>0</v>
      </c>
      <c r="K12" s="14">
        <f t="shared" si="7"/>
        <v>-4.0000000000000077E-2</v>
      </c>
      <c r="L12">
        <f t="shared" si="8"/>
        <v>-3.0000000000000096E-2</v>
      </c>
      <c r="M12">
        <f t="shared" si="9"/>
        <v>3.9999999999999925E-2</v>
      </c>
      <c r="N12">
        <f t="shared" si="5"/>
        <v>0</v>
      </c>
    </row>
    <row r="13" spans="1:14" x14ac:dyDescent="0.25">
      <c r="A13" t="s">
        <v>129</v>
      </c>
      <c r="B13" t="s">
        <v>128</v>
      </c>
      <c r="C13" t="s">
        <v>2036</v>
      </c>
      <c r="D13">
        <f t="shared" si="0"/>
        <v>1.04</v>
      </c>
      <c r="E13">
        <f t="shared" si="1"/>
        <v>4.0000000000000036E-2</v>
      </c>
      <c r="F13">
        <f t="shared" si="6"/>
        <v>0</v>
      </c>
      <c r="G13">
        <v>0.97</v>
      </c>
      <c r="H13">
        <f t="shared" si="2"/>
        <v>3.9999999999999925E-2</v>
      </c>
      <c r="I13">
        <f t="shared" si="3"/>
        <v>0</v>
      </c>
      <c r="J13">
        <f t="shared" si="4"/>
        <v>0</v>
      </c>
      <c r="K13" s="14">
        <f t="shared" si="7"/>
        <v>-1.1102230246251565E-16</v>
      </c>
      <c r="L13">
        <f t="shared" si="8"/>
        <v>0</v>
      </c>
      <c r="M13">
        <f t="shared" si="9"/>
        <v>3.9999999999999925E-2</v>
      </c>
      <c r="N13">
        <f t="shared" si="5"/>
        <v>0</v>
      </c>
    </row>
    <row r="14" spans="1:14" x14ac:dyDescent="0.25">
      <c r="A14" t="s">
        <v>125</v>
      </c>
      <c r="B14" t="s">
        <v>124</v>
      </c>
      <c r="C14" t="s">
        <v>2036</v>
      </c>
      <c r="D14">
        <f t="shared" si="0"/>
        <v>1.04</v>
      </c>
      <c r="E14">
        <f t="shared" si="1"/>
        <v>4.0000000000000036E-2</v>
      </c>
      <c r="F14">
        <f t="shared" si="6"/>
        <v>0</v>
      </c>
      <c r="G14">
        <v>0.97</v>
      </c>
      <c r="H14">
        <f t="shared" si="2"/>
        <v>3.9999999999999925E-2</v>
      </c>
      <c r="I14">
        <f t="shared" si="3"/>
        <v>0</v>
      </c>
      <c r="J14">
        <f t="shared" si="4"/>
        <v>0</v>
      </c>
      <c r="K14" s="14">
        <f t="shared" si="7"/>
        <v>-1.1102230246251565E-16</v>
      </c>
      <c r="L14">
        <f t="shared" si="8"/>
        <v>0</v>
      </c>
      <c r="M14">
        <f t="shared" si="9"/>
        <v>3.9999999999999925E-2</v>
      </c>
      <c r="N14">
        <f t="shared" si="5"/>
        <v>0</v>
      </c>
    </row>
    <row r="15" spans="1:14" x14ac:dyDescent="0.25">
      <c r="A15" t="s">
        <v>123</v>
      </c>
      <c r="B15" t="s">
        <v>122</v>
      </c>
      <c r="C15" t="s">
        <v>2036</v>
      </c>
      <c r="D15">
        <f t="shared" si="0"/>
        <v>1.04</v>
      </c>
      <c r="E15">
        <f t="shared" si="1"/>
        <v>4.0000000000000036E-2</v>
      </c>
      <c r="F15">
        <f t="shared" si="6"/>
        <v>0</v>
      </c>
      <c r="G15">
        <v>0.97</v>
      </c>
      <c r="H15">
        <f t="shared" si="2"/>
        <v>3.9999999999999925E-2</v>
      </c>
      <c r="I15">
        <f t="shared" si="3"/>
        <v>0</v>
      </c>
      <c r="J15">
        <f t="shared" si="4"/>
        <v>0</v>
      </c>
      <c r="K15" s="14">
        <f t="shared" si="7"/>
        <v>-1.1102230246251565E-16</v>
      </c>
      <c r="L15">
        <f t="shared" si="8"/>
        <v>0</v>
      </c>
      <c r="M15">
        <f t="shared" si="9"/>
        <v>3.9999999999999925E-2</v>
      </c>
      <c r="N15">
        <f t="shared" si="5"/>
        <v>0</v>
      </c>
    </row>
    <row r="16" spans="1:14" x14ac:dyDescent="0.25">
      <c r="A16" t="s">
        <v>121</v>
      </c>
      <c r="B16" t="s">
        <v>120</v>
      </c>
      <c r="C16" t="s">
        <v>2036</v>
      </c>
      <c r="D16">
        <f t="shared" si="0"/>
        <v>1.04</v>
      </c>
      <c r="E16">
        <f t="shared" si="1"/>
        <v>4.0000000000000036E-2</v>
      </c>
      <c r="F16">
        <f t="shared" si="6"/>
        <v>0</v>
      </c>
      <c r="G16">
        <v>0.97</v>
      </c>
      <c r="H16">
        <f t="shared" si="2"/>
        <v>3.9999999999999925E-2</v>
      </c>
      <c r="I16">
        <f t="shared" si="3"/>
        <v>0</v>
      </c>
      <c r="J16">
        <f t="shared" si="4"/>
        <v>0</v>
      </c>
      <c r="K16" s="14">
        <f t="shared" si="7"/>
        <v>-1.1102230246251565E-16</v>
      </c>
      <c r="L16">
        <f t="shared" si="8"/>
        <v>0</v>
      </c>
      <c r="M16">
        <f t="shared" si="9"/>
        <v>3.9999999999999925E-2</v>
      </c>
      <c r="N16">
        <f t="shared" si="5"/>
        <v>0</v>
      </c>
    </row>
    <row r="17" spans="1:14" x14ac:dyDescent="0.25">
      <c r="A17" t="s">
        <v>115</v>
      </c>
      <c r="B17" t="s">
        <v>114</v>
      </c>
      <c r="C17" t="s">
        <v>2036</v>
      </c>
      <c r="D17">
        <f t="shared" si="0"/>
        <v>1.04</v>
      </c>
      <c r="E17">
        <f t="shared" si="1"/>
        <v>4.0000000000000036E-2</v>
      </c>
      <c r="F17">
        <f t="shared" si="6"/>
        <v>0</v>
      </c>
      <c r="G17">
        <v>0.97</v>
      </c>
      <c r="H17">
        <f t="shared" si="2"/>
        <v>3.9999999999999925E-2</v>
      </c>
      <c r="I17">
        <f t="shared" si="3"/>
        <v>0</v>
      </c>
      <c r="J17">
        <f t="shared" si="4"/>
        <v>0</v>
      </c>
      <c r="K17" s="14">
        <f t="shared" si="7"/>
        <v>-1.1102230246251565E-16</v>
      </c>
      <c r="L17">
        <f t="shared" si="8"/>
        <v>0</v>
      </c>
      <c r="M17">
        <f t="shared" si="9"/>
        <v>3.9999999999999925E-2</v>
      </c>
      <c r="N17">
        <f t="shared" si="5"/>
        <v>0</v>
      </c>
    </row>
    <row r="18" spans="1:14" x14ac:dyDescent="0.25">
      <c r="A18" t="s">
        <v>113</v>
      </c>
      <c r="B18" t="s">
        <v>112</v>
      </c>
      <c r="C18" t="s">
        <v>2036</v>
      </c>
      <c r="D18">
        <f t="shared" si="0"/>
        <v>1.04</v>
      </c>
      <c r="E18">
        <f t="shared" si="1"/>
        <v>4.0000000000000036E-2</v>
      </c>
      <c r="F18">
        <f t="shared" si="6"/>
        <v>0</v>
      </c>
      <c r="G18">
        <v>0.97</v>
      </c>
      <c r="H18">
        <f t="shared" si="2"/>
        <v>3.9999999999999925E-2</v>
      </c>
      <c r="I18">
        <f t="shared" si="3"/>
        <v>0</v>
      </c>
      <c r="J18">
        <f t="shared" si="4"/>
        <v>0</v>
      </c>
      <c r="K18" s="14">
        <f t="shared" si="7"/>
        <v>-1.1102230246251565E-16</v>
      </c>
      <c r="L18">
        <f t="shared" si="8"/>
        <v>0</v>
      </c>
      <c r="M18">
        <f t="shared" si="9"/>
        <v>3.9999999999999925E-2</v>
      </c>
      <c r="N18">
        <f t="shared" si="5"/>
        <v>0</v>
      </c>
    </row>
    <row r="19" spans="1:14" x14ac:dyDescent="0.25">
      <c r="A19" t="s">
        <v>109</v>
      </c>
      <c r="B19" t="s">
        <v>108</v>
      </c>
      <c r="C19" t="s">
        <v>2036</v>
      </c>
      <c r="D19">
        <f t="shared" si="0"/>
        <v>1.0375000000000003</v>
      </c>
      <c r="E19">
        <f t="shared" si="1"/>
        <v>0.04</v>
      </c>
      <c r="F19">
        <f t="shared" si="6"/>
        <v>0</v>
      </c>
      <c r="G19">
        <v>0.97</v>
      </c>
      <c r="H19">
        <f t="shared" si="2"/>
        <v>3.9999999999999925E-2</v>
      </c>
      <c r="I19">
        <f t="shared" si="3"/>
        <v>0</v>
      </c>
      <c r="J19">
        <f t="shared" si="4"/>
        <v>0</v>
      </c>
      <c r="K19" s="14">
        <f t="shared" si="7"/>
        <v>-7.6327832942979512E-17</v>
      </c>
      <c r="L19">
        <f t="shared" si="8"/>
        <v>0</v>
      </c>
      <c r="M19">
        <f t="shared" si="9"/>
        <v>3.9999999999999925E-2</v>
      </c>
      <c r="N19">
        <f t="shared" si="5"/>
        <v>0</v>
      </c>
    </row>
    <row r="20" spans="1:14" x14ac:dyDescent="0.25">
      <c r="A20" t="s">
        <v>103</v>
      </c>
      <c r="B20" t="s">
        <v>102</v>
      </c>
      <c r="C20" t="s">
        <v>2036</v>
      </c>
      <c r="D20">
        <f t="shared" si="0"/>
        <v>1.04</v>
      </c>
      <c r="E20">
        <f t="shared" si="1"/>
        <v>4.0000000000000036E-2</v>
      </c>
      <c r="F20">
        <f t="shared" si="6"/>
        <v>0</v>
      </c>
      <c r="G20">
        <v>0.97</v>
      </c>
      <c r="H20">
        <f t="shared" si="2"/>
        <v>3.9999999999999925E-2</v>
      </c>
      <c r="I20">
        <f t="shared" si="3"/>
        <v>0</v>
      </c>
      <c r="J20">
        <f t="shared" si="4"/>
        <v>0</v>
      </c>
      <c r="K20" s="14">
        <f t="shared" si="7"/>
        <v>-1.1102230246251565E-16</v>
      </c>
      <c r="L20">
        <f t="shared" si="8"/>
        <v>0</v>
      </c>
      <c r="M20">
        <f t="shared" si="9"/>
        <v>3.9999999999999925E-2</v>
      </c>
      <c r="N20">
        <f t="shared" si="5"/>
        <v>0</v>
      </c>
    </row>
    <row r="21" spans="1:14" x14ac:dyDescent="0.25">
      <c r="A21" t="s">
        <v>101</v>
      </c>
      <c r="B21" t="s">
        <v>100</v>
      </c>
      <c r="C21" t="s">
        <v>2036</v>
      </c>
      <c r="D21">
        <f t="shared" si="0"/>
        <v>1.04</v>
      </c>
      <c r="E21">
        <f t="shared" si="1"/>
        <v>4.0000000000000036E-2</v>
      </c>
      <c r="F21">
        <f t="shared" si="6"/>
        <v>0</v>
      </c>
      <c r="G21">
        <v>0.97</v>
      </c>
      <c r="H21">
        <f t="shared" si="2"/>
        <v>3.9999999999999925E-2</v>
      </c>
      <c r="I21">
        <f t="shared" si="3"/>
        <v>0</v>
      </c>
      <c r="J21">
        <f t="shared" si="4"/>
        <v>0</v>
      </c>
      <c r="K21" s="14">
        <f t="shared" si="7"/>
        <v>-1.1102230246251565E-16</v>
      </c>
      <c r="L21">
        <f t="shared" si="8"/>
        <v>0</v>
      </c>
      <c r="M21">
        <f t="shared" si="9"/>
        <v>3.9999999999999925E-2</v>
      </c>
      <c r="N21">
        <f t="shared" si="5"/>
        <v>0</v>
      </c>
    </row>
    <row r="22" spans="1:14" x14ac:dyDescent="0.25">
      <c r="A22" t="s">
        <v>97</v>
      </c>
      <c r="B22" t="s">
        <v>96</v>
      </c>
      <c r="C22" t="s">
        <v>2036</v>
      </c>
      <c r="D22">
        <f t="shared" si="0"/>
        <v>1.04</v>
      </c>
      <c r="E22">
        <f t="shared" si="1"/>
        <v>4.0000000000000036E-2</v>
      </c>
      <c r="F22">
        <f t="shared" si="6"/>
        <v>0</v>
      </c>
      <c r="G22">
        <v>0.97</v>
      </c>
      <c r="H22">
        <f t="shared" si="2"/>
        <v>3.9999999999999925E-2</v>
      </c>
      <c r="I22">
        <f t="shared" si="3"/>
        <v>0</v>
      </c>
      <c r="J22">
        <f t="shared" si="4"/>
        <v>0</v>
      </c>
      <c r="K22" s="14">
        <f t="shared" si="7"/>
        <v>-1.1102230246251565E-16</v>
      </c>
      <c r="L22">
        <f t="shared" si="8"/>
        <v>0</v>
      </c>
      <c r="M22">
        <f t="shared" si="9"/>
        <v>3.9999999999999925E-2</v>
      </c>
      <c r="N22">
        <f t="shared" si="5"/>
        <v>0</v>
      </c>
    </row>
    <row r="23" spans="1:14" x14ac:dyDescent="0.25">
      <c r="A23" t="s">
        <v>95</v>
      </c>
      <c r="B23" t="s">
        <v>94</v>
      </c>
      <c r="C23" t="s">
        <v>2036</v>
      </c>
      <c r="D23">
        <f t="shared" si="0"/>
        <v>1.04</v>
      </c>
      <c r="E23">
        <f t="shared" si="1"/>
        <v>4.0000000000000036E-2</v>
      </c>
      <c r="F23">
        <f t="shared" si="6"/>
        <v>0</v>
      </c>
      <c r="G23">
        <v>0.97</v>
      </c>
      <c r="H23">
        <f t="shared" si="2"/>
        <v>3.9999999999999925E-2</v>
      </c>
      <c r="I23">
        <f t="shared" si="3"/>
        <v>0</v>
      </c>
      <c r="J23">
        <f t="shared" si="4"/>
        <v>0</v>
      </c>
      <c r="K23" s="14">
        <f t="shared" si="7"/>
        <v>-1.1102230246251565E-16</v>
      </c>
      <c r="L23">
        <f t="shared" si="8"/>
        <v>0</v>
      </c>
      <c r="M23">
        <f t="shared" si="9"/>
        <v>3.9999999999999925E-2</v>
      </c>
      <c r="N23">
        <f t="shared" si="5"/>
        <v>0</v>
      </c>
    </row>
    <row r="24" spans="1:14" x14ac:dyDescent="0.25">
      <c r="A24" t="s">
        <v>93</v>
      </c>
      <c r="B24" t="s">
        <v>92</v>
      </c>
      <c r="C24" t="s">
        <v>2036</v>
      </c>
      <c r="D24">
        <f t="shared" si="0"/>
        <v>1.04</v>
      </c>
      <c r="E24">
        <f t="shared" si="1"/>
        <v>4.0000000000000036E-2</v>
      </c>
      <c r="F24">
        <f t="shared" si="6"/>
        <v>0</v>
      </c>
      <c r="G24">
        <v>0.97</v>
      </c>
      <c r="H24">
        <f t="shared" si="2"/>
        <v>3.9999999999999925E-2</v>
      </c>
      <c r="I24">
        <f t="shared" si="3"/>
        <v>0</v>
      </c>
      <c r="J24">
        <f t="shared" si="4"/>
        <v>0</v>
      </c>
      <c r="K24" s="14">
        <f t="shared" si="7"/>
        <v>-1.1102230246251565E-16</v>
      </c>
      <c r="L24">
        <f t="shared" si="8"/>
        <v>0</v>
      </c>
      <c r="M24">
        <f t="shared" si="9"/>
        <v>3.9999999999999925E-2</v>
      </c>
      <c r="N24">
        <f t="shared" si="5"/>
        <v>0</v>
      </c>
    </row>
    <row r="25" spans="1:14" x14ac:dyDescent="0.25">
      <c r="A25" t="s">
        <v>91</v>
      </c>
      <c r="B25" t="s">
        <v>90</v>
      </c>
      <c r="C25" t="s">
        <v>2036</v>
      </c>
      <c r="D25">
        <f t="shared" si="0"/>
        <v>1.04</v>
      </c>
      <c r="E25">
        <f t="shared" si="1"/>
        <v>4.0000000000000036E-2</v>
      </c>
      <c r="F25">
        <f t="shared" si="6"/>
        <v>0</v>
      </c>
      <c r="G25">
        <v>0.97</v>
      </c>
      <c r="H25">
        <f t="shared" si="2"/>
        <v>3.9999999999999925E-2</v>
      </c>
      <c r="I25">
        <f t="shared" si="3"/>
        <v>0</v>
      </c>
      <c r="J25">
        <f t="shared" si="4"/>
        <v>0</v>
      </c>
      <c r="K25" s="14">
        <f t="shared" si="7"/>
        <v>-1.1102230246251565E-16</v>
      </c>
      <c r="L25">
        <f t="shared" si="8"/>
        <v>0</v>
      </c>
      <c r="M25">
        <f t="shared" si="9"/>
        <v>3.9999999999999925E-2</v>
      </c>
      <c r="N25">
        <f t="shared" si="5"/>
        <v>0</v>
      </c>
    </row>
    <row r="26" spans="1:14" x14ac:dyDescent="0.25">
      <c r="A26" t="s">
        <v>87</v>
      </c>
      <c r="B26" t="s">
        <v>86</v>
      </c>
      <c r="C26" t="s">
        <v>2036</v>
      </c>
      <c r="D26">
        <f t="shared" si="0"/>
        <v>1.04</v>
      </c>
      <c r="E26">
        <f t="shared" si="1"/>
        <v>4.0000000000000036E-2</v>
      </c>
      <c r="F26">
        <f t="shared" si="6"/>
        <v>0</v>
      </c>
      <c r="G26">
        <v>0.97</v>
      </c>
      <c r="H26">
        <f t="shared" si="2"/>
        <v>3.9999999999999925E-2</v>
      </c>
      <c r="I26">
        <f t="shared" si="3"/>
        <v>0</v>
      </c>
      <c r="J26">
        <f t="shared" si="4"/>
        <v>0</v>
      </c>
      <c r="K26" s="14">
        <f t="shared" si="7"/>
        <v>-1.1102230246251565E-16</v>
      </c>
      <c r="L26">
        <f t="shared" si="8"/>
        <v>0</v>
      </c>
      <c r="M26">
        <f t="shared" si="9"/>
        <v>3.9999999999999925E-2</v>
      </c>
      <c r="N26">
        <f t="shared" si="5"/>
        <v>0</v>
      </c>
    </row>
    <row r="27" spans="1:14" x14ac:dyDescent="0.25">
      <c r="A27" t="s">
        <v>2013</v>
      </c>
      <c r="B27" t="s">
        <v>2012</v>
      </c>
      <c r="C27" t="s">
        <v>2036</v>
      </c>
      <c r="D27">
        <f t="shared" si="0"/>
        <v>1.04</v>
      </c>
      <c r="E27">
        <f t="shared" si="1"/>
        <v>4.0000000000000036E-2</v>
      </c>
      <c r="F27">
        <f t="shared" si="6"/>
        <v>0</v>
      </c>
      <c r="G27">
        <v>0.97</v>
      </c>
      <c r="H27">
        <f t="shared" si="2"/>
        <v>3.9999999999999925E-2</v>
      </c>
      <c r="I27">
        <f t="shared" si="3"/>
        <v>0</v>
      </c>
      <c r="J27">
        <f t="shared" si="4"/>
        <v>0</v>
      </c>
      <c r="K27" s="14">
        <f t="shared" si="7"/>
        <v>-1.1102230246251565E-16</v>
      </c>
      <c r="L27">
        <f t="shared" si="8"/>
        <v>0</v>
      </c>
      <c r="M27">
        <f t="shared" si="9"/>
        <v>3.9999999999999925E-2</v>
      </c>
      <c r="N27">
        <f t="shared" si="5"/>
        <v>0</v>
      </c>
    </row>
    <row r="28" spans="1:14" x14ac:dyDescent="0.25">
      <c r="A28" t="s">
        <v>2009</v>
      </c>
      <c r="B28" t="s">
        <v>2008</v>
      </c>
      <c r="C28" t="s">
        <v>2036</v>
      </c>
      <c r="D28">
        <f t="shared" si="0"/>
        <v>1.04</v>
      </c>
      <c r="E28">
        <f t="shared" si="1"/>
        <v>4.0000000000000036E-2</v>
      </c>
      <c r="F28">
        <f t="shared" si="6"/>
        <v>0</v>
      </c>
      <c r="G28">
        <v>0.97</v>
      </c>
      <c r="H28">
        <f t="shared" si="2"/>
        <v>3.9999999999999925E-2</v>
      </c>
      <c r="I28">
        <f t="shared" si="3"/>
        <v>0</v>
      </c>
      <c r="J28">
        <f t="shared" si="4"/>
        <v>0</v>
      </c>
      <c r="K28" s="14">
        <f t="shared" si="7"/>
        <v>-1.1102230246251565E-16</v>
      </c>
      <c r="L28">
        <f t="shared" si="8"/>
        <v>0</v>
      </c>
      <c r="M28">
        <f t="shared" si="9"/>
        <v>3.9999999999999925E-2</v>
      </c>
      <c r="N28">
        <f t="shared" si="5"/>
        <v>0</v>
      </c>
    </row>
    <row r="29" spans="1:14" x14ac:dyDescent="0.25">
      <c r="A29" t="s">
        <v>2007</v>
      </c>
      <c r="B29" t="s">
        <v>2006</v>
      </c>
      <c r="C29" t="s">
        <v>2036</v>
      </c>
      <c r="D29">
        <f t="shared" si="0"/>
        <v>1.04</v>
      </c>
      <c r="E29">
        <f t="shared" si="1"/>
        <v>4.0000000000000036E-2</v>
      </c>
      <c r="F29">
        <f t="shared" si="6"/>
        <v>0</v>
      </c>
      <c r="G29">
        <v>0.97</v>
      </c>
      <c r="H29">
        <f t="shared" si="2"/>
        <v>3.9999999999999925E-2</v>
      </c>
      <c r="I29">
        <f t="shared" si="3"/>
        <v>0</v>
      </c>
      <c r="J29">
        <f t="shared" si="4"/>
        <v>0</v>
      </c>
      <c r="K29" s="14">
        <f t="shared" si="7"/>
        <v>-1.1102230246251565E-16</v>
      </c>
      <c r="L29">
        <f t="shared" si="8"/>
        <v>0</v>
      </c>
      <c r="M29">
        <f t="shared" si="9"/>
        <v>3.9999999999999925E-2</v>
      </c>
      <c r="N29">
        <f t="shared" si="5"/>
        <v>0</v>
      </c>
    </row>
    <row r="30" spans="1:14" x14ac:dyDescent="0.25">
      <c r="A30" t="s">
        <v>2003</v>
      </c>
      <c r="B30" t="s">
        <v>84</v>
      </c>
      <c r="C30" t="s">
        <v>2036</v>
      </c>
      <c r="D30">
        <f t="shared" si="0"/>
        <v>1.04</v>
      </c>
      <c r="E30">
        <f t="shared" si="1"/>
        <v>4.0000000000000036E-2</v>
      </c>
      <c r="F30">
        <f t="shared" si="6"/>
        <v>0</v>
      </c>
      <c r="G30">
        <v>0.97</v>
      </c>
      <c r="H30">
        <f t="shared" si="2"/>
        <v>3.9999999999999925E-2</v>
      </c>
      <c r="I30">
        <f t="shared" si="3"/>
        <v>0</v>
      </c>
      <c r="J30">
        <f t="shared" si="4"/>
        <v>0</v>
      </c>
      <c r="K30" s="14">
        <f t="shared" si="7"/>
        <v>-1.1102230246251565E-16</v>
      </c>
      <c r="L30">
        <f t="shared" si="8"/>
        <v>0</v>
      </c>
      <c r="M30">
        <f t="shared" si="9"/>
        <v>3.9999999999999925E-2</v>
      </c>
      <c r="N30">
        <f t="shared" si="5"/>
        <v>0</v>
      </c>
    </row>
    <row r="31" spans="1:14" x14ac:dyDescent="0.25">
      <c r="A31" t="s">
        <v>2002</v>
      </c>
      <c r="B31" t="s">
        <v>2001</v>
      </c>
      <c r="C31" t="s">
        <v>2036</v>
      </c>
      <c r="D31">
        <f t="shared" si="0"/>
        <v>1.04</v>
      </c>
      <c r="E31">
        <f t="shared" si="1"/>
        <v>4.0000000000000036E-2</v>
      </c>
      <c r="F31">
        <f t="shared" si="6"/>
        <v>0</v>
      </c>
      <c r="G31">
        <v>0.97</v>
      </c>
      <c r="H31">
        <f t="shared" si="2"/>
        <v>3.9999999999999925E-2</v>
      </c>
      <c r="I31">
        <f t="shared" si="3"/>
        <v>0</v>
      </c>
      <c r="J31">
        <f t="shared" si="4"/>
        <v>0</v>
      </c>
      <c r="K31" s="14">
        <f t="shared" si="7"/>
        <v>-1.1102230246251565E-16</v>
      </c>
      <c r="L31">
        <f t="shared" si="8"/>
        <v>0</v>
      </c>
      <c r="M31">
        <f t="shared" si="9"/>
        <v>3.9999999999999925E-2</v>
      </c>
      <c r="N31">
        <f t="shared" si="5"/>
        <v>0</v>
      </c>
    </row>
    <row r="32" spans="1:14" x14ac:dyDescent="0.25">
      <c r="A32" t="s">
        <v>1998</v>
      </c>
      <c r="B32" t="s">
        <v>1997</v>
      </c>
      <c r="C32" t="s">
        <v>2036</v>
      </c>
      <c r="D32">
        <f t="shared" si="0"/>
        <v>1.04</v>
      </c>
      <c r="E32">
        <f t="shared" si="1"/>
        <v>4.0000000000000036E-2</v>
      </c>
      <c r="F32">
        <f t="shared" si="6"/>
        <v>0</v>
      </c>
      <c r="G32">
        <v>0.97</v>
      </c>
      <c r="H32">
        <f t="shared" si="2"/>
        <v>3.9999999999999925E-2</v>
      </c>
      <c r="I32">
        <f t="shared" si="3"/>
        <v>0</v>
      </c>
      <c r="J32">
        <f t="shared" si="4"/>
        <v>0</v>
      </c>
      <c r="K32" s="14">
        <f t="shared" si="7"/>
        <v>-1.1102230246251565E-16</v>
      </c>
      <c r="L32">
        <f t="shared" si="8"/>
        <v>0</v>
      </c>
      <c r="M32">
        <f t="shared" si="9"/>
        <v>3.9999999999999925E-2</v>
      </c>
      <c r="N32">
        <f t="shared" si="5"/>
        <v>0</v>
      </c>
    </row>
    <row r="33" spans="1:14" x14ac:dyDescent="0.25">
      <c r="A33" t="s">
        <v>1994</v>
      </c>
      <c r="B33" t="s">
        <v>1993</v>
      </c>
      <c r="C33" t="s">
        <v>2036</v>
      </c>
      <c r="D33">
        <f t="shared" si="0"/>
        <v>1.04</v>
      </c>
      <c r="E33">
        <f t="shared" si="1"/>
        <v>4.0000000000000036E-2</v>
      </c>
      <c r="F33">
        <f t="shared" si="6"/>
        <v>0</v>
      </c>
      <c r="G33">
        <v>0.97</v>
      </c>
      <c r="H33">
        <f t="shared" si="2"/>
        <v>3.9999999999999925E-2</v>
      </c>
      <c r="I33">
        <f t="shared" si="3"/>
        <v>0</v>
      </c>
      <c r="J33">
        <f t="shared" si="4"/>
        <v>0</v>
      </c>
      <c r="K33" s="14">
        <f t="shared" si="7"/>
        <v>-1.1102230246251565E-16</v>
      </c>
      <c r="L33">
        <f t="shared" si="8"/>
        <v>0</v>
      </c>
      <c r="M33">
        <f t="shared" si="9"/>
        <v>3.9999999999999925E-2</v>
      </c>
      <c r="N33">
        <f t="shared" si="5"/>
        <v>0</v>
      </c>
    </row>
    <row r="34" spans="1:14" x14ac:dyDescent="0.25">
      <c r="A34" t="s">
        <v>1992</v>
      </c>
      <c r="B34" t="s">
        <v>1991</v>
      </c>
      <c r="C34" t="s">
        <v>2036</v>
      </c>
      <c r="D34">
        <f t="shared" si="0"/>
        <v>1.04</v>
      </c>
      <c r="E34">
        <f t="shared" si="1"/>
        <v>4.0000000000000036E-2</v>
      </c>
      <c r="F34">
        <f t="shared" si="6"/>
        <v>0</v>
      </c>
      <c r="G34">
        <v>0.97</v>
      </c>
      <c r="H34">
        <f t="shared" si="2"/>
        <v>3.9999999999999925E-2</v>
      </c>
      <c r="I34">
        <f t="shared" si="3"/>
        <v>0</v>
      </c>
      <c r="J34">
        <f t="shared" si="4"/>
        <v>0</v>
      </c>
      <c r="K34" s="14">
        <f t="shared" si="7"/>
        <v>-1.1102230246251565E-16</v>
      </c>
      <c r="L34">
        <f t="shared" si="8"/>
        <v>0</v>
      </c>
      <c r="M34">
        <f t="shared" si="9"/>
        <v>3.9999999999999925E-2</v>
      </c>
      <c r="N34">
        <f t="shared" si="5"/>
        <v>0</v>
      </c>
    </row>
    <row r="35" spans="1:14" x14ac:dyDescent="0.25">
      <c r="A35" t="s">
        <v>1990</v>
      </c>
      <c r="B35" t="s">
        <v>1989</v>
      </c>
      <c r="C35" t="s">
        <v>2036</v>
      </c>
      <c r="D35">
        <f t="shared" si="0"/>
        <v>1.04</v>
      </c>
      <c r="E35">
        <f t="shared" si="1"/>
        <v>4.0000000000000036E-2</v>
      </c>
      <c r="F35">
        <f t="shared" si="6"/>
        <v>0</v>
      </c>
      <c r="G35">
        <v>0.97</v>
      </c>
      <c r="H35">
        <f t="shared" si="2"/>
        <v>3.9999999999999925E-2</v>
      </c>
      <c r="I35">
        <f t="shared" si="3"/>
        <v>0</v>
      </c>
      <c r="J35">
        <f t="shared" si="4"/>
        <v>0</v>
      </c>
      <c r="K35" s="14">
        <f t="shared" si="7"/>
        <v>-1.1102230246251565E-16</v>
      </c>
      <c r="L35">
        <f t="shared" si="8"/>
        <v>0</v>
      </c>
      <c r="M35">
        <f t="shared" si="9"/>
        <v>3.9999999999999925E-2</v>
      </c>
      <c r="N35">
        <f t="shared" si="5"/>
        <v>0</v>
      </c>
    </row>
    <row r="36" spans="1:14" x14ac:dyDescent="0.25">
      <c r="A36" t="s">
        <v>1988</v>
      </c>
      <c r="B36" t="s">
        <v>1987</v>
      </c>
      <c r="C36" t="s">
        <v>2036</v>
      </c>
      <c r="D36">
        <f t="shared" si="0"/>
        <v>1.04</v>
      </c>
      <c r="E36">
        <f t="shared" si="1"/>
        <v>4.0000000000000036E-2</v>
      </c>
      <c r="F36">
        <f t="shared" si="6"/>
        <v>0</v>
      </c>
      <c r="G36">
        <v>0.97</v>
      </c>
      <c r="H36">
        <f t="shared" si="2"/>
        <v>3.9999999999999925E-2</v>
      </c>
      <c r="I36">
        <f t="shared" si="3"/>
        <v>0</v>
      </c>
      <c r="J36">
        <f t="shared" si="4"/>
        <v>0</v>
      </c>
      <c r="K36" s="14">
        <f t="shared" si="7"/>
        <v>-1.1102230246251565E-16</v>
      </c>
      <c r="L36">
        <f t="shared" si="8"/>
        <v>0</v>
      </c>
      <c r="M36">
        <f t="shared" si="9"/>
        <v>3.9999999999999925E-2</v>
      </c>
      <c r="N36">
        <f t="shared" si="5"/>
        <v>0</v>
      </c>
    </row>
    <row r="37" spans="1:14" x14ac:dyDescent="0.25">
      <c r="A37" t="s">
        <v>1986</v>
      </c>
      <c r="B37" t="s">
        <v>1985</v>
      </c>
      <c r="C37" t="s">
        <v>2036</v>
      </c>
      <c r="D37">
        <f t="shared" si="0"/>
        <v>1.04</v>
      </c>
      <c r="E37">
        <f t="shared" si="1"/>
        <v>4.0000000000000036E-2</v>
      </c>
      <c r="F37">
        <f t="shared" si="6"/>
        <v>0</v>
      </c>
      <c r="G37">
        <v>0.97</v>
      </c>
      <c r="H37">
        <f t="shared" si="2"/>
        <v>3.9999999999999925E-2</v>
      </c>
      <c r="I37">
        <f t="shared" si="3"/>
        <v>0</v>
      </c>
      <c r="J37">
        <f t="shared" si="4"/>
        <v>0</v>
      </c>
      <c r="K37" s="14">
        <f t="shared" si="7"/>
        <v>-1.1102230246251565E-16</v>
      </c>
      <c r="L37">
        <f t="shared" si="8"/>
        <v>0</v>
      </c>
      <c r="M37">
        <f t="shared" si="9"/>
        <v>3.9999999999999925E-2</v>
      </c>
      <c r="N37">
        <f t="shared" si="5"/>
        <v>0</v>
      </c>
    </row>
    <row r="38" spans="1:14" x14ac:dyDescent="0.25">
      <c r="A38" t="s">
        <v>1982</v>
      </c>
      <c r="B38" t="s">
        <v>1981</v>
      </c>
      <c r="C38" t="s">
        <v>2036</v>
      </c>
      <c r="D38">
        <f t="shared" si="0"/>
        <v>1.04</v>
      </c>
      <c r="E38">
        <f t="shared" si="1"/>
        <v>4.0000000000000036E-2</v>
      </c>
      <c r="F38">
        <f t="shared" si="6"/>
        <v>0</v>
      </c>
      <c r="G38">
        <v>0.97</v>
      </c>
      <c r="H38">
        <f t="shared" si="2"/>
        <v>3.9999999999999925E-2</v>
      </c>
      <c r="I38">
        <f t="shared" si="3"/>
        <v>0</v>
      </c>
      <c r="J38">
        <f t="shared" si="4"/>
        <v>0</v>
      </c>
      <c r="K38" s="14">
        <f t="shared" si="7"/>
        <v>-1.1102230246251565E-16</v>
      </c>
      <c r="L38">
        <f t="shared" si="8"/>
        <v>0</v>
      </c>
      <c r="M38">
        <f t="shared" si="9"/>
        <v>3.9999999999999925E-2</v>
      </c>
      <c r="N38">
        <f t="shared" si="5"/>
        <v>0</v>
      </c>
    </row>
    <row r="39" spans="1:14" x14ac:dyDescent="0.25">
      <c r="A39" t="s">
        <v>1980</v>
      </c>
      <c r="B39" t="s">
        <v>1979</v>
      </c>
      <c r="C39" t="s">
        <v>2036</v>
      </c>
      <c r="D39">
        <f t="shared" si="0"/>
        <v>1.04</v>
      </c>
      <c r="E39">
        <f t="shared" si="1"/>
        <v>4.0000000000000036E-2</v>
      </c>
      <c r="F39">
        <f t="shared" si="6"/>
        <v>0</v>
      </c>
      <c r="G39">
        <v>0.97</v>
      </c>
      <c r="H39">
        <f t="shared" si="2"/>
        <v>3.9999999999999925E-2</v>
      </c>
      <c r="I39">
        <f t="shared" si="3"/>
        <v>0</v>
      </c>
      <c r="J39">
        <f t="shared" si="4"/>
        <v>0</v>
      </c>
      <c r="K39" s="14">
        <f t="shared" si="7"/>
        <v>-1.1102230246251565E-16</v>
      </c>
      <c r="L39">
        <f t="shared" si="8"/>
        <v>0</v>
      </c>
      <c r="M39">
        <f t="shared" si="9"/>
        <v>3.9999999999999925E-2</v>
      </c>
      <c r="N39">
        <f t="shared" si="5"/>
        <v>0</v>
      </c>
    </row>
    <row r="40" spans="1:14" x14ac:dyDescent="0.25">
      <c r="A40" t="s">
        <v>1978</v>
      </c>
      <c r="B40" t="s">
        <v>1977</v>
      </c>
      <c r="C40" t="s">
        <v>2036</v>
      </c>
      <c r="D40">
        <f t="shared" si="0"/>
        <v>1.04</v>
      </c>
      <c r="E40">
        <f t="shared" si="1"/>
        <v>4.0000000000000036E-2</v>
      </c>
      <c r="F40">
        <f t="shared" si="6"/>
        <v>0</v>
      </c>
      <c r="G40">
        <v>0.97</v>
      </c>
      <c r="H40">
        <f t="shared" si="2"/>
        <v>3.9999999999999925E-2</v>
      </c>
      <c r="I40">
        <f t="shared" si="3"/>
        <v>0</v>
      </c>
      <c r="J40">
        <f t="shared" si="4"/>
        <v>0</v>
      </c>
      <c r="K40" s="14">
        <f t="shared" si="7"/>
        <v>-1.1102230246251565E-16</v>
      </c>
      <c r="L40">
        <f t="shared" si="8"/>
        <v>0</v>
      </c>
      <c r="M40">
        <f t="shared" si="9"/>
        <v>3.9999999999999925E-2</v>
      </c>
      <c r="N40">
        <f t="shared" si="5"/>
        <v>0</v>
      </c>
    </row>
    <row r="41" spans="1:14" x14ac:dyDescent="0.25">
      <c r="A41" t="s">
        <v>1960</v>
      </c>
      <c r="B41" t="s">
        <v>1959</v>
      </c>
      <c r="C41" t="s">
        <v>2036</v>
      </c>
      <c r="D41">
        <f t="shared" si="0"/>
        <v>1.04</v>
      </c>
      <c r="E41">
        <f t="shared" si="1"/>
        <v>4.0000000000000036E-2</v>
      </c>
      <c r="F41">
        <f t="shared" si="6"/>
        <v>0</v>
      </c>
      <c r="G41">
        <v>0.97</v>
      </c>
      <c r="H41">
        <f t="shared" si="2"/>
        <v>3.9999999999999925E-2</v>
      </c>
      <c r="I41">
        <f t="shared" si="3"/>
        <v>0</v>
      </c>
      <c r="J41">
        <f t="shared" si="4"/>
        <v>0</v>
      </c>
      <c r="K41" s="14">
        <f t="shared" si="7"/>
        <v>-1.1102230246251565E-16</v>
      </c>
      <c r="L41">
        <f t="shared" si="8"/>
        <v>0</v>
      </c>
      <c r="M41">
        <f t="shared" si="9"/>
        <v>3.9999999999999925E-2</v>
      </c>
      <c r="N41">
        <f t="shared" si="5"/>
        <v>0</v>
      </c>
    </row>
    <row r="42" spans="1:14" x14ac:dyDescent="0.25">
      <c r="A42" t="s">
        <v>1958</v>
      </c>
      <c r="B42" t="s">
        <v>1957</v>
      </c>
      <c r="C42" t="s">
        <v>2036</v>
      </c>
      <c r="D42">
        <f t="shared" si="0"/>
        <v>1.04</v>
      </c>
      <c r="E42">
        <f t="shared" si="1"/>
        <v>4.0000000000000036E-2</v>
      </c>
      <c r="F42">
        <f t="shared" si="6"/>
        <v>0</v>
      </c>
      <c r="G42">
        <v>0.97</v>
      </c>
      <c r="H42">
        <f t="shared" si="2"/>
        <v>3.9999999999999925E-2</v>
      </c>
      <c r="I42">
        <f t="shared" si="3"/>
        <v>0</v>
      </c>
      <c r="J42">
        <f t="shared" si="4"/>
        <v>0</v>
      </c>
      <c r="K42" s="14">
        <f t="shared" si="7"/>
        <v>-1.1102230246251565E-16</v>
      </c>
      <c r="L42">
        <f t="shared" si="8"/>
        <v>0</v>
      </c>
      <c r="M42">
        <f t="shared" si="9"/>
        <v>3.9999999999999925E-2</v>
      </c>
      <c r="N42">
        <f t="shared" si="5"/>
        <v>0</v>
      </c>
    </row>
    <row r="43" spans="1:14" x14ac:dyDescent="0.25">
      <c r="A43" t="s">
        <v>1954</v>
      </c>
      <c r="B43" t="s">
        <v>1201</v>
      </c>
      <c r="C43" t="s">
        <v>2036</v>
      </c>
      <c r="D43">
        <f t="shared" si="0"/>
        <v>1.04</v>
      </c>
      <c r="E43">
        <f t="shared" si="1"/>
        <v>4.0000000000000036E-2</v>
      </c>
      <c r="F43">
        <f t="shared" si="6"/>
        <v>0</v>
      </c>
      <c r="G43">
        <v>0.97</v>
      </c>
      <c r="H43">
        <f t="shared" si="2"/>
        <v>3.9999999999999925E-2</v>
      </c>
      <c r="I43">
        <f t="shared" si="3"/>
        <v>0</v>
      </c>
      <c r="J43">
        <f t="shared" si="4"/>
        <v>0</v>
      </c>
      <c r="K43" s="14">
        <f t="shared" si="7"/>
        <v>-1.1102230246251565E-16</v>
      </c>
      <c r="L43">
        <f t="shared" si="8"/>
        <v>0</v>
      </c>
      <c r="M43">
        <f t="shared" si="9"/>
        <v>3.9999999999999925E-2</v>
      </c>
      <c r="N43">
        <f t="shared" si="5"/>
        <v>0</v>
      </c>
    </row>
    <row r="44" spans="1:14" x14ac:dyDescent="0.25">
      <c r="A44" t="s">
        <v>1953</v>
      </c>
      <c r="B44" t="s">
        <v>1952</v>
      </c>
      <c r="C44" t="s">
        <v>2036</v>
      </c>
      <c r="D44">
        <f t="shared" si="0"/>
        <v>1.04</v>
      </c>
      <c r="E44">
        <f t="shared" si="1"/>
        <v>4.0000000000000036E-2</v>
      </c>
      <c r="F44">
        <f t="shared" si="6"/>
        <v>0</v>
      </c>
      <c r="G44">
        <v>0.97</v>
      </c>
      <c r="H44">
        <f t="shared" si="2"/>
        <v>3.9999999999999925E-2</v>
      </c>
      <c r="I44">
        <f t="shared" si="3"/>
        <v>0</v>
      </c>
      <c r="J44">
        <f t="shared" si="4"/>
        <v>0</v>
      </c>
      <c r="K44" s="14">
        <f t="shared" si="7"/>
        <v>-1.1102230246251565E-16</v>
      </c>
      <c r="L44">
        <f t="shared" si="8"/>
        <v>0</v>
      </c>
      <c r="M44">
        <f t="shared" si="9"/>
        <v>3.9999999999999925E-2</v>
      </c>
      <c r="N44">
        <f t="shared" si="5"/>
        <v>0</v>
      </c>
    </row>
    <row r="45" spans="1:14" x14ac:dyDescent="0.25">
      <c r="A45" t="s">
        <v>1949</v>
      </c>
      <c r="B45" t="s">
        <v>1948</v>
      </c>
      <c r="C45" t="s">
        <v>2036</v>
      </c>
      <c r="D45">
        <f t="shared" si="0"/>
        <v>1.04</v>
      </c>
      <c r="E45">
        <f t="shared" si="1"/>
        <v>4.0000000000000036E-2</v>
      </c>
      <c r="F45">
        <f t="shared" si="6"/>
        <v>0</v>
      </c>
      <c r="G45">
        <v>0.97</v>
      </c>
      <c r="H45">
        <f t="shared" si="2"/>
        <v>3.9999999999999925E-2</v>
      </c>
      <c r="I45">
        <f t="shared" si="3"/>
        <v>0</v>
      </c>
      <c r="J45">
        <f t="shared" si="4"/>
        <v>0</v>
      </c>
      <c r="K45" s="14">
        <f t="shared" si="7"/>
        <v>-1.1102230246251565E-16</v>
      </c>
      <c r="L45">
        <f t="shared" si="8"/>
        <v>0</v>
      </c>
      <c r="M45">
        <f t="shared" si="9"/>
        <v>3.9999999999999925E-2</v>
      </c>
      <c r="N45">
        <f t="shared" si="5"/>
        <v>0</v>
      </c>
    </row>
    <row r="46" spans="1:14" x14ac:dyDescent="0.25">
      <c r="A46" t="s">
        <v>1945</v>
      </c>
      <c r="B46" t="s">
        <v>1944</v>
      </c>
      <c r="C46" t="s">
        <v>2036</v>
      </c>
      <c r="D46">
        <f t="shared" si="0"/>
        <v>1.04</v>
      </c>
      <c r="E46">
        <f t="shared" si="1"/>
        <v>4.0000000000000036E-2</v>
      </c>
      <c r="F46">
        <f t="shared" si="6"/>
        <v>0</v>
      </c>
      <c r="G46">
        <v>0.97</v>
      </c>
      <c r="H46">
        <f t="shared" si="2"/>
        <v>3.9999999999999925E-2</v>
      </c>
      <c r="I46">
        <f t="shared" si="3"/>
        <v>0</v>
      </c>
      <c r="J46">
        <f t="shared" si="4"/>
        <v>0</v>
      </c>
      <c r="K46" s="14">
        <f t="shared" si="7"/>
        <v>-1.1102230246251565E-16</v>
      </c>
      <c r="L46">
        <f t="shared" si="8"/>
        <v>0</v>
      </c>
      <c r="M46">
        <f t="shared" si="9"/>
        <v>3.9999999999999925E-2</v>
      </c>
      <c r="N46">
        <f t="shared" si="5"/>
        <v>0</v>
      </c>
    </row>
    <row r="47" spans="1:14" x14ac:dyDescent="0.25">
      <c r="A47" t="s">
        <v>1941</v>
      </c>
      <c r="B47" t="s">
        <v>1940</v>
      </c>
      <c r="C47" t="s">
        <v>2036</v>
      </c>
      <c r="D47">
        <f t="shared" si="0"/>
        <v>1.04</v>
      </c>
      <c r="E47">
        <f t="shared" si="1"/>
        <v>4.0000000000000036E-2</v>
      </c>
      <c r="F47">
        <f t="shared" si="6"/>
        <v>0</v>
      </c>
      <c r="G47">
        <v>0.97</v>
      </c>
      <c r="H47">
        <f t="shared" si="2"/>
        <v>3.9999999999999925E-2</v>
      </c>
      <c r="I47">
        <f t="shared" si="3"/>
        <v>0</v>
      </c>
      <c r="J47">
        <f t="shared" si="4"/>
        <v>0</v>
      </c>
      <c r="K47" s="14">
        <f t="shared" si="7"/>
        <v>-1.1102230246251565E-16</v>
      </c>
      <c r="L47">
        <f t="shared" si="8"/>
        <v>0</v>
      </c>
      <c r="M47">
        <f t="shared" si="9"/>
        <v>3.9999999999999925E-2</v>
      </c>
      <c r="N47">
        <f t="shared" si="5"/>
        <v>0</v>
      </c>
    </row>
    <row r="48" spans="1:14" x14ac:dyDescent="0.25">
      <c r="A48" t="s">
        <v>1939</v>
      </c>
      <c r="B48" t="s">
        <v>1938</v>
      </c>
      <c r="C48" t="s">
        <v>2036</v>
      </c>
      <c r="D48">
        <f t="shared" si="0"/>
        <v>1.06</v>
      </c>
      <c r="E48">
        <f t="shared" si="1"/>
        <v>6.0000000000000053E-2</v>
      </c>
      <c r="F48">
        <f t="shared" si="6"/>
        <v>0</v>
      </c>
      <c r="G48">
        <v>0.97</v>
      </c>
      <c r="H48">
        <f t="shared" si="2"/>
        <v>3.9999999999999925E-2</v>
      </c>
      <c r="I48">
        <f t="shared" si="3"/>
        <v>0</v>
      </c>
      <c r="J48">
        <f t="shared" si="4"/>
        <v>0</v>
      </c>
      <c r="K48" s="14">
        <f t="shared" si="7"/>
        <v>-2.0000000000000129E-2</v>
      </c>
      <c r="L48">
        <f t="shared" si="8"/>
        <v>0</v>
      </c>
      <c r="M48">
        <f t="shared" si="9"/>
        <v>3.9999999999999925E-2</v>
      </c>
      <c r="N48">
        <f t="shared" si="5"/>
        <v>0</v>
      </c>
    </row>
    <row r="49" spans="1:14" x14ac:dyDescent="0.25">
      <c r="A49" t="s">
        <v>1935</v>
      </c>
      <c r="B49" t="s">
        <v>1934</v>
      </c>
      <c r="C49" t="s">
        <v>2036</v>
      </c>
      <c r="D49">
        <f t="shared" si="0"/>
        <v>1.04</v>
      </c>
      <c r="E49">
        <f t="shared" si="1"/>
        <v>4.0000000000000036E-2</v>
      </c>
      <c r="F49">
        <f t="shared" si="6"/>
        <v>0</v>
      </c>
      <c r="G49">
        <v>0.97</v>
      </c>
      <c r="H49">
        <f t="shared" si="2"/>
        <v>3.9999999999999925E-2</v>
      </c>
      <c r="I49">
        <f t="shared" si="3"/>
        <v>0</v>
      </c>
      <c r="J49">
        <f t="shared" si="4"/>
        <v>0</v>
      </c>
      <c r="K49" s="14">
        <f t="shared" si="7"/>
        <v>-1.1102230246251565E-16</v>
      </c>
      <c r="L49">
        <f t="shared" si="8"/>
        <v>0</v>
      </c>
      <c r="M49">
        <f t="shared" si="9"/>
        <v>3.9999999999999925E-2</v>
      </c>
      <c r="N49">
        <f t="shared" si="5"/>
        <v>0</v>
      </c>
    </row>
    <row r="50" spans="1:14" x14ac:dyDescent="0.25">
      <c r="A50" t="s">
        <v>1931</v>
      </c>
      <c r="B50" t="s">
        <v>1930</v>
      </c>
      <c r="C50" t="s">
        <v>2036</v>
      </c>
      <c r="D50">
        <f t="shared" si="0"/>
        <v>1.04</v>
      </c>
      <c r="E50">
        <f t="shared" si="1"/>
        <v>4.0000000000000036E-2</v>
      </c>
      <c r="F50">
        <f t="shared" si="6"/>
        <v>0</v>
      </c>
      <c r="G50">
        <v>0.97</v>
      </c>
      <c r="H50">
        <f t="shared" si="2"/>
        <v>3.9999999999999925E-2</v>
      </c>
      <c r="I50">
        <f t="shared" si="3"/>
        <v>0</v>
      </c>
      <c r="J50">
        <f t="shared" si="4"/>
        <v>0</v>
      </c>
      <c r="K50" s="14">
        <f t="shared" si="7"/>
        <v>-1.1102230246251565E-16</v>
      </c>
      <c r="L50">
        <f t="shared" si="8"/>
        <v>0</v>
      </c>
      <c r="M50">
        <f t="shared" si="9"/>
        <v>3.9999999999999925E-2</v>
      </c>
      <c r="N50">
        <f t="shared" si="5"/>
        <v>0</v>
      </c>
    </row>
    <row r="51" spans="1:14" x14ac:dyDescent="0.25">
      <c r="A51" t="s">
        <v>1923</v>
      </c>
      <c r="B51" t="s">
        <v>1922</v>
      </c>
      <c r="C51" t="s">
        <v>2036</v>
      </c>
      <c r="D51">
        <f t="shared" si="0"/>
        <v>1.04</v>
      </c>
      <c r="E51">
        <f t="shared" si="1"/>
        <v>4.0000000000000036E-2</v>
      </c>
      <c r="F51">
        <f t="shared" si="6"/>
        <v>0</v>
      </c>
      <c r="G51">
        <v>0.97</v>
      </c>
      <c r="H51">
        <f t="shared" si="2"/>
        <v>3.9999999999999925E-2</v>
      </c>
      <c r="I51">
        <f t="shared" si="3"/>
        <v>0</v>
      </c>
      <c r="J51">
        <f t="shared" si="4"/>
        <v>0</v>
      </c>
      <c r="K51" s="14">
        <f t="shared" si="7"/>
        <v>-1.1102230246251565E-16</v>
      </c>
      <c r="L51">
        <f t="shared" si="8"/>
        <v>0</v>
      </c>
      <c r="M51">
        <f t="shared" si="9"/>
        <v>3.9999999999999925E-2</v>
      </c>
      <c r="N51">
        <f t="shared" si="5"/>
        <v>0</v>
      </c>
    </row>
    <row r="52" spans="1:14" x14ac:dyDescent="0.25">
      <c r="A52" t="s">
        <v>1919</v>
      </c>
      <c r="B52" t="s">
        <v>1918</v>
      </c>
      <c r="C52" t="s">
        <v>2036</v>
      </c>
      <c r="D52">
        <f t="shared" si="0"/>
        <v>1.04</v>
      </c>
      <c r="E52">
        <f t="shared" si="1"/>
        <v>4.0000000000000036E-2</v>
      </c>
      <c r="F52">
        <f t="shared" si="6"/>
        <v>0</v>
      </c>
      <c r="G52">
        <v>0.97</v>
      </c>
      <c r="H52">
        <f t="shared" si="2"/>
        <v>3.9999999999999925E-2</v>
      </c>
      <c r="I52">
        <f t="shared" si="3"/>
        <v>0</v>
      </c>
      <c r="J52">
        <f t="shared" si="4"/>
        <v>0</v>
      </c>
      <c r="K52" s="14">
        <f t="shared" si="7"/>
        <v>-1.1102230246251565E-16</v>
      </c>
      <c r="L52">
        <f t="shared" si="8"/>
        <v>0</v>
      </c>
      <c r="M52">
        <f t="shared" si="9"/>
        <v>3.9999999999999925E-2</v>
      </c>
      <c r="N52">
        <f t="shared" si="5"/>
        <v>0</v>
      </c>
    </row>
    <row r="53" spans="1:14" x14ac:dyDescent="0.25">
      <c r="A53" t="s">
        <v>1917</v>
      </c>
      <c r="B53" t="s">
        <v>1916</v>
      </c>
      <c r="C53" t="s">
        <v>2036</v>
      </c>
      <c r="D53">
        <f t="shared" si="0"/>
        <v>1.04</v>
      </c>
      <c r="E53">
        <f t="shared" si="1"/>
        <v>4.0000000000000036E-2</v>
      </c>
      <c r="F53">
        <f t="shared" si="6"/>
        <v>0</v>
      </c>
      <c r="G53">
        <v>0.97</v>
      </c>
      <c r="H53">
        <f t="shared" si="2"/>
        <v>3.9999999999999925E-2</v>
      </c>
      <c r="I53">
        <f t="shared" si="3"/>
        <v>0</v>
      </c>
      <c r="J53">
        <f t="shared" si="4"/>
        <v>0</v>
      </c>
      <c r="K53" s="14">
        <f t="shared" si="7"/>
        <v>-1.1102230246251565E-16</v>
      </c>
      <c r="L53">
        <f t="shared" si="8"/>
        <v>0</v>
      </c>
      <c r="M53">
        <f t="shared" si="9"/>
        <v>3.9999999999999925E-2</v>
      </c>
      <c r="N53">
        <f t="shared" si="5"/>
        <v>0</v>
      </c>
    </row>
    <row r="54" spans="1:14" x14ac:dyDescent="0.25">
      <c r="A54" t="s">
        <v>1915</v>
      </c>
      <c r="B54" t="s">
        <v>1914</v>
      </c>
      <c r="C54" t="s">
        <v>2036</v>
      </c>
      <c r="D54">
        <f t="shared" si="0"/>
        <v>1.04</v>
      </c>
      <c r="E54">
        <f t="shared" si="1"/>
        <v>4.0000000000000036E-2</v>
      </c>
      <c r="F54">
        <f t="shared" si="6"/>
        <v>0</v>
      </c>
      <c r="G54">
        <v>0.97</v>
      </c>
      <c r="H54">
        <f t="shared" si="2"/>
        <v>3.9999999999999925E-2</v>
      </c>
      <c r="I54">
        <f t="shared" si="3"/>
        <v>0</v>
      </c>
      <c r="J54">
        <f t="shared" si="4"/>
        <v>0</v>
      </c>
      <c r="K54" s="14">
        <f t="shared" si="7"/>
        <v>-1.1102230246251565E-16</v>
      </c>
      <c r="L54">
        <f t="shared" si="8"/>
        <v>0</v>
      </c>
      <c r="M54">
        <f t="shared" si="9"/>
        <v>3.9999999999999925E-2</v>
      </c>
      <c r="N54">
        <f t="shared" si="5"/>
        <v>0</v>
      </c>
    </row>
    <row r="55" spans="1:14" x14ac:dyDescent="0.25">
      <c r="A55" t="s">
        <v>1913</v>
      </c>
      <c r="B55" t="s">
        <v>1912</v>
      </c>
      <c r="C55" t="s">
        <v>2036</v>
      </c>
      <c r="D55">
        <f t="shared" si="0"/>
        <v>1.04</v>
      </c>
      <c r="E55">
        <f t="shared" si="1"/>
        <v>4.0000000000000036E-2</v>
      </c>
      <c r="F55">
        <f t="shared" si="6"/>
        <v>0</v>
      </c>
      <c r="G55">
        <v>0.97</v>
      </c>
      <c r="H55">
        <f t="shared" si="2"/>
        <v>3.9999999999999925E-2</v>
      </c>
      <c r="I55">
        <f t="shared" si="3"/>
        <v>0</v>
      </c>
      <c r="J55">
        <f t="shared" si="4"/>
        <v>0</v>
      </c>
      <c r="K55" s="14">
        <f t="shared" si="7"/>
        <v>-1.1102230246251565E-16</v>
      </c>
      <c r="L55">
        <f t="shared" si="8"/>
        <v>0</v>
      </c>
      <c r="M55">
        <f t="shared" si="9"/>
        <v>3.9999999999999925E-2</v>
      </c>
      <c r="N55">
        <f t="shared" si="5"/>
        <v>0</v>
      </c>
    </row>
    <row r="56" spans="1:14" x14ac:dyDescent="0.25">
      <c r="A56" t="s">
        <v>1911</v>
      </c>
      <c r="B56" t="s">
        <v>1910</v>
      </c>
      <c r="C56" t="s">
        <v>2036</v>
      </c>
      <c r="D56">
        <f t="shared" si="0"/>
        <v>1.04</v>
      </c>
      <c r="E56">
        <f t="shared" si="1"/>
        <v>4.0000000000000036E-2</v>
      </c>
      <c r="F56">
        <f t="shared" si="6"/>
        <v>0</v>
      </c>
      <c r="G56">
        <v>0.97</v>
      </c>
      <c r="H56">
        <f t="shared" si="2"/>
        <v>3.9999999999999925E-2</v>
      </c>
      <c r="I56">
        <f t="shared" si="3"/>
        <v>0</v>
      </c>
      <c r="J56">
        <f t="shared" si="4"/>
        <v>0</v>
      </c>
      <c r="K56" s="14">
        <f t="shared" si="7"/>
        <v>-1.1102230246251565E-16</v>
      </c>
      <c r="L56">
        <f t="shared" si="8"/>
        <v>0</v>
      </c>
      <c r="M56">
        <f t="shared" si="9"/>
        <v>3.9999999999999925E-2</v>
      </c>
      <c r="N56">
        <f t="shared" si="5"/>
        <v>0</v>
      </c>
    </row>
    <row r="57" spans="1:14" x14ac:dyDescent="0.25">
      <c r="A57" t="s">
        <v>1903</v>
      </c>
      <c r="B57" t="s">
        <v>1902</v>
      </c>
      <c r="C57" t="s">
        <v>2036</v>
      </c>
      <c r="D57">
        <f t="shared" si="0"/>
        <v>1.04</v>
      </c>
      <c r="E57">
        <f t="shared" si="1"/>
        <v>4.0000000000000036E-2</v>
      </c>
      <c r="F57">
        <f t="shared" si="6"/>
        <v>0</v>
      </c>
      <c r="G57">
        <v>0.97</v>
      </c>
      <c r="H57">
        <f t="shared" si="2"/>
        <v>3.9999999999999925E-2</v>
      </c>
      <c r="I57">
        <f t="shared" si="3"/>
        <v>0</v>
      </c>
      <c r="J57">
        <f t="shared" si="4"/>
        <v>0</v>
      </c>
      <c r="K57" s="14">
        <f t="shared" si="7"/>
        <v>-1.1102230246251565E-16</v>
      </c>
      <c r="L57">
        <f t="shared" si="8"/>
        <v>0</v>
      </c>
      <c r="M57">
        <f t="shared" si="9"/>
        <v>3.9999999999999925E-2</v>
      </c>
      <c r="N57">
        <f t="shared" si="5"/>
        <v>0</v>
      </c>
    </row>
    <row r="58" spans="1:14" x14ac:dyDescent="0.25">
      <c r="A58" t="s">
        <v>1895</v>
      </c>
      <c r="B58" t="s">
        <v>1894</v>
      </c>
      <c r="C58" t="s">
        <v>2036</v>
      </c>
      <c r="D58">
        <f t="shared" si="0"/>
        <v>1.04</v>
      </c>
      <c r="E58">
        <f t="shared" si="1"/>
        <v>4.0000000000000036E-2</v>
      </c>
      <c r="F58">
        <f t="shared" si="6"/>
        <v>0</v>
      </c>
      <c r="G58">
        <v>0.97</v>
      </c>
      <c r="H58">
        <f t="shared" si="2"/>
        <v>3.9999999999999925E-2</v>
      </c>
      <c r="I58">
        <f t="shared" si="3"/>
        <v>0</v>
      </c>
      <c r="J58">
        <f t="shared" si="4"/>
        <v>0</v>
      </c>
      <c r="K58" s="14">
        <f t="shared" si="7"/>
        <v>-1.1102230246251565E-16</v>
      </c>
      <c r="L58">
        <f t="shared" si="8"/>
        <v>0</v>
      </c>
      <c r="M58">
        <f t="shared" si="9"/>
        <v>3.9999999999999925E-2</v>
      </c>
      <c r="N58">
        <f t="shared" si="5"/>
        <v>0</v>
      </c>
    </row>
    <row r="59" spans="1:14" x14ac:dyDescent="0.25">
      <c r="A59" t="s">
        <v>1893</v>
      </c>
      <c r="B59" t="s">
        <v>1892</v>
      </c>
      <c r="C59" t="s">
        <v>2036</v>
      </c>
      <c r="D59">
        <f t="shared" si="0"/>
        <v>1.0390000000000001</v>
      </c>
      <c r="E59">
        <f t="shared" si="1"/>
        <v>0.04</v>
      </c>
      <c r="F59">
        <f t="shared" si="6"/>
        <v>0</v>
      </c>
      <c r="G59">
        <v>0.97</v>
      </c>
      <c r="H59">
        <f t="shared" si="2"/>
        <v>3.9999999999999925E-2</v>
      </c>
      <c r="I59">
        <f t="shared" si="3"/>
        <v>0</v>
      </c>
      <c r="J59">
        <f t="shared" si="4"/>
        <v>0</v>
      </c>
      <c r="K59" s="14">
        <f t="shared" si="7"/>
        <v>-7.6327832942979512E-17</v>
      </c>
      <c r="L59">
        <f t="shared" si="8"/>
        <v>0</v>
      </c>
      <c r="M59">
        <f t="shared" si="9"/>
        <v>3.9999999999999925E-2</v>
      </c>
      <c r="N59">
        <f t="shared" si="5"/>
        <v>0</v>
      </c>
    </row>
    <row r="60" spans="1:14" x14ac:dyDescent="0.25">
      <c r="A60" t="s">
        <v>1891</v>
      </c>
      <c r="B60" t="s">
        <v>1890</v>
      </c>
      <c r="C60" t="s">
        <v>2036</v>
      </c>
      <c r="D60">
        <f t="shared" si="0"/>
        <v>1.02</v>
      </c>
      <c r="E60">
        <f t="shared" si="1"/>
        <v>0.04</v>
      </c>
      <c r="F60">
        <f t="shared" si="6"/>
        <v>0</v>
      </c>
      <c r="G60">
        <v>0.97</v>
      </c>
      <c r="H60">
        <f t="shared" si="2"/>
        <v>3.9999999999999925E-2</v>
      </c>
      <c r="I60">
        <f t="shared" si="3"/>
        <v>0</v>
      </c>
      <c r="J60">
        <f t="shared" si="4"/>
        <v>0</v>
      </c>
      <c r="K60" s="14">
        <f t="shared" si="7"/>
        <v>-7.6327832942979512E-17</v>
      </c>
      <c r="L60">
        <f t="shared" si="8"/>
        <v>0</v>
      </c>
      <c r="M60">
        <f t="shared" si="9"/>
        <v>3.9999999999999925E-2</v>
      </c>
      <c r="N60">
        <f t="shared" si="5"/>
        <v>0</v>
      </c>
    </row>
    <row r="61" spans="1:14" x14ac:dyDescent="0.25">
      <c r="A61" t="s">
        <v>1871</v>
      </c>
      <c r="B61" t="s">
        <v>1870</v>
      </c>
      <c r="C61" t="s">
        <v>2036</v>
      </c>
      <c r="D61">
        <f t="shared" si="0"/>
        <v>1.0401</v>
      </c>
      <c r="E61">
        <f t="shared" si="1"/>
        <v>4.0100000000000025E-2</v>
      </c>
      <c r="F61">
        <f t="shared" si="6"/>
        <v>0</v>
      </c>
      <c r="G61">
        <v>0.97</v>
      </c>
      <c r="H61">
        <f t="shared" si="2"/>
        <v>3.9999999999999925E-2</v>
      </c>
      <c r="I61">
        <f t="shared" si="3"/>
        <v>0</v>
      </c>
      <c r="J61">
        <f t="shared" si="4"/>
        <v>0</v>
      </c>
      <c r="K61" s="14">
        <f t="shared" si="7"/>
        <v>-1.0000000000010001E-4</v>
      </c>
      <c r="L61">
        <f t="shared" si="8"/>
        <v>0</v>
      </c>
      <c r="M61">
        <f t="shared" si="9"/>
        <v>3.9999999999999925E-2</v>
      </c>
      <c r="N61">
        <f t="shared" si="5"/>
        <v>0</v>
      </c>
    </row>
    <row r="62" spans="1:14" x14ac:dyDescent="0.25">
      <c r="A62" t="s">
        <v>1859</v>
      </c>
      <c r="B62" t="s">
        <v>1858</v>
      </c>
      <c r="C62" t="s">
        <v>2036</v>
      </c>
      <c r="D62">
        <f t="shared" si="0"/>
        <v>1.04</v>
      </c>
      <c r="E62">
        <f t="shared" si="1"/>
        <v>4.0000000000000036E-2</v>
      </c>
      <c r="F62">
        <f t="shared" si="6"/>
        <v>0</v>
      </c>
      <c r="G62">
        <v>0.97</v>
      </c>
      <c r="H62">
        <f t="shared" si="2"/>
        <v>3.9999999999999925E-2</v>
      </c>
      <c r="I62">
        <f t="shared" si="3"/>
        <v>0</v>
      </c>
      <c r="J62">
        <f t="shared" si="4"/>
        <v>0</v>
      </c>
      <c r="K62" s="14">
        <f t="shared" si="7"/>
        <v>-1.1102230246251565E-16</v>
      </c>
      <c r="L62">
        <f t="shared" si="8"/>
        <v>0</v>
      </c>
      <c r="M62">
        <f t="shared" si="9"/>
        <v>3.9999999999999925E-2</v>
      </c>
      <c r="N62">
        <f t="shared" si="5"/>
        <v>0</v>
      </c>
    </row>
    <row r="63" spans="1:14" x14ac:dyDescent="0.25">
      <c r="A63" t="s">
        <v>1855</v>
      </c>
      <c r="B63" t="s">
        <v>1854</v>
      </c>
      <c r="C63" t="s">
        <v>2036</v>
      </c>
      <c r="D63">
        <f t="shared" si="0"/>
        <v>1.04</v>
      </c>
      <c r="E63">
        <f t="shared" si="1"/>
        <v>4.0000000000000036E-2</v>
      </c>
      <c r="F63">
        <f t="shared" si="6"/>
        <v>0</v>
      </c>
      <c r="G63">
        <v>0.97</v>
      </c>
      <c r="H63">
        <f t="shared" si="2"/>
        <v>3.9999999999999925E-2</v>
      </c>
      <c r="I63">
        <f t="shared" si="3"/>
        <v>0</v>
      </c>
      <c r="J63">
        <f t="shared" si="4"/>
        <v>0</v>
      </c>
      <c r="K63" s="14">
        <f t="shared" si="7"/>
        <v>-1.1102230246251565E-16</v>
      </c>
      <c r="L63">
        <f t="shared" si="8"/>
        <v>0</v>
      </c>
      <c r="M63">
        <f t="shared" si="9"/>
        <v>3.9999999999999925E-2</v>
      </c>
      <c r="N63">
        <f t="shared" si="5"/>
        <v>0</v>
      </c>
    </row>
    <row r="64" spans="1:14" x14ac:dyDescent="0.25">
      <c r="A64" t="s">
        <v>1853</v>
      </c>
      <c r="B64" t="s">
        <v>1852</v>
      </c>
      <c r="C64" t="s">
        <v>2036</v>
      </c>
      <c r="D64">
        <f t="shared" si="0"/>
        <v>1.04</v>
      </c>
      <c r="E64">
        <f t="shared" si="1"/>
        <v>4.0000000000000036E-2</v>
      </c>
      <c r="F64">
        <f t="shared" si="6"/>
        <v>0</v>
      </c>
      <c r="G64">
        <v>0.97</v>
      </c>
      <c r="H64">
        <f t="shared" si="2"/>
        <v>3.9999999999999925E-2</v>
      </c>
      <c r="I64">
        <f t="shared" si="3"/>
        <v>0</v>
      </c>
      <c r="J64">
        <f t="shared" si="4"/>
        <v>0</v>
      </c>
      <c r="K64" s="14">
        <f t="shared" si="7"/>
        <v>-1.1102230246251565E-16</v>
      </c>
      <c r="L64">
        <f t="shared" si="8"/>
        <v>0</v>
      </c>
      <c r="M64">
        <f t="shared" si="9"/>
        <v>3.9999999999999925E-2</v>
      </c>
      <c r="N64">
        <f t="shared" si="5"/>
        <v>0</v>
      </c>
    </row>
    <row r="65" spans="1:14" x14ac:dyDescent="0.25">
      <c r="A65" t="s">
        <v>1843</v>
      </c>
      <c r="B65" t="s">
        <v>1842</v>
      </c>
      <c r="C65" t="s">
        <v>2036</v>
      </c>
      <c r="D65">
        <f t="shared" si="0"/>
        <v>1.0401</v>
      </c>
      <c r="E65">
        <f t="shared" si="1"/>
        <v>4.0100000000000025E-2</v>
      </c>
      <c r="F65">
        <f t="shared" si="6"/>
        <v>0</v>
      </c>
      <c r="G65">
        <v>0.97</v>
      </c>
      <c r="H65">
        <f t="shared" si="2"/>
        <v>3.9999999999999925E-2</v>
      </c>
      <c r="I65">
        <f t="shared" si="3"/>
        <v>0</v>
      </c>
      <c r="J65">
        <f t="shared" si="4"/>
        <v>0</v>
      </c>
      <c r="K65" s="14">
        <f t="shared" si="7"/>
        <v>-1.0000000000010001E-4</v>
      </c>
      <c r="L65">
        <f t="shared" si="8"/>
        <v>0</v>
      </c>
      <c r="M65">
        <f t="shared" si="9"/>
        <v>3.9999999999999925E-2</v>
      </c>
      <c r="N65">
        <f t="shared" si="5"/>
        <v>0</v>
      </c>
    </row>
    <row r="66" spans="1:14" x14ac:dyDescent="0.25">
      <c r="A66" t="s">
        <v>1837</v>
      </c>
      <c r="B66" t="s">
        <v>1836</v>
      </c>
      <c r="C66" t="s">
        <v>2036</v>
      </c>
      <c r="D66">
        <f t="shared" ref="D66:D129" si="10">VLOOKUP(A66,tax_rates,3,FALSE)</f>
        <v>1.04</v>
      </c>
      <c r="E66">
        <f t="shared" ref="E66:E129" si="11">MAX(0.04,MIN(0.08,D66-1))</f>
        <v>4.0000000000000036E-2</v>
      </c>
      <c r="F66">
        <f t="shared" si="6"/>
        <v>0</v>
      </c>
      <c r="G66">
        <v>0.97</v>
      </c>
      <c r="H66">
        <f t="shared" ref="H66:H129" si="12">MAX(MIN(0.08,G66-0.93),0)</f>
        <v>3.9999999999999925E-2</v>
      </c>
      <c r="I66">
        <f t="shared" ref="I66:I129" si="13">MAX(0,MIN(G66-0.93-H66,0.0583))</f>
        <v>0</v>
      </c>
      <c r="J66">
        <f t="shared" ref="J66:J129" si="14">IF(C66="y",G66-0.93-H66-I66,0)</f>
        <v>0</v>
      </c>
      <c r="K66" s="14">
        <f t="shared" si="7"/>
        <v>-1.1102230246251565E-16</v>
      </c>
      <c r="L66">
        <f t="shared" si="8"/>
        <v>0</v>
      </c>
      <c r="M66">
        <f t="shared" si="9"/>
        <v>3.9999999999999925E-2</v>
      </c>
      <c r="N66">
        <f t="shared" si="5"/>
        <v>0</v>
      </c>
    </row>
    <row r="67" spans="1:14" x14ac:dyDescent="0.25">
      <c r="A67" t="s">
        <v>1823</v>
      </c>
      <c r="B67" t="s">
        <v>1822</v>
      </c>
      <c r="C67" t="s">
        <v>2036</v>
      </c>
      <c r="D67">
        <f t="shared" si="10"/>
        <v>1.04</v>
      </c>
      <c r="E67">
        <f t="shared" si="11"/>
        <v>4.0000000000000036E-2</v>
      </c>
      <c r="F67">
        <f t="shared" ref="F67:F130" si="15">MIN(MAX(D67-1-E67,0),0.0583)</f>
        <v>0</v>
      </c>
      <c r="G67">
        <v>0.97</v>
      </c>
      <c r="H67">
        <f t="shared" si="12"/>
        <v>3.9999999999999925E-2</v>
      </c>
      <c r="I67">
        <f t="shared" si="13"/>
        <v>0</v>
      </c>
      <c r="J67">
        <f t="shared" si="14"/>
        <v>0</v>
      </c>
      <c r="K67" s="14">
        <f t="shared" ref="K67:K130" si="16">H67-E67</f>
        <v>-1.1102230246251565E-16</v>
      </c>
      <c r="L67">
        <f t="shared" ref="L67:L130" si="17">I67-F67</f>
        <v>0</v>
      </c>
      <c r="M67">
        <f t="shared" ref="M67:M130" si="18">MIN(E67,H67)</f>
        <v>3.9999999999999925E-2</v>
      </c>
      <c r="N67">
        <f t="shared" ref="N67:N130" si="19">MIN(F67,I67)</f>
        <v>0</v>
      </c>
    </row>
    <row r="68" spans="1:14" x14ac:dyDescent="0.25">
      <c r="A68" t="s">
        <v>1821</v>
      </c>
      <c r="B68" t="s">
        <v>1820</v>
      </c>
      <c r="C68" t="s">
        <v>2036</v>
      </c>
      <c r="D68">
        <f t="shared" si="10"/>
        <v>1.04</v>
      </c>
      <c r="E68">
        <f t="shared" si="11"/>
        <v>4.0000000000000036E-2</v>
      </c>
      <c r="F68">
        <f t="shared" si="15"/>
        <v>0</v>
      </c>
      <c r="G68">
        <v>0.97</v>
      </c>
      <c r="H68">
        <f t="shared" si="12"/>
        <v>3.9999999999999925E-2</v>
      </c>
      <c r="I68">
        <f t="shared" si="13"/>
        <v>0</v>
      </c>
      <c r="J68">
        <f t="shared" si="14"/>
        <v>0</v>
      </c>
      <c r="K68" s="14">
        <f t="shared" si="16"/>
        <v>-1.1102230246251565E-16</v>
      </c>
      <c r="L68">
        <f t="shared" si="17"/>
        <v>0</v>
      </c>
      <c r="M68">
        <f t="shared" si="18"/>
        <v>3.9999999999999925E-2</v>
      </c>
      <c r="N68">
        <f t="shared" si="19"/>
        <v>0</v>
      </c>
    </row>
    <row r="69" spans="1:14" x14ac:dyDescent="0.25">
      <c r="A69" t="s">
        <v>1815</v>
      </c>
      <c r="B69" t="s">
        <v>1814</v>
      </c>
      <c r="C69" t="s">
        <v>2036</v>
      </c>
      <c r="D69">
        <f t="shared" si="10"/>
        <v>1.04</v>
      </c>
      <c r="E69">
        <f t="shared" si="11"/>
        <v>4.0000000000000036E-2</v>
      </c>
      <c r="F69">
        <f t="shared" si="15"/>
        <v>0</v>
      </c>
      <c r="G69">
        <v>0.97</v>
      </c>
      <c r="H69">
        <f t="shared" si="12"/>
        <v>3.9999999999999925E-2</v>
      </c>
      <c r="I69">
        <f t="shared" si="13"/>
        <v>0</v>
      </c>
      <c r="J69">
        <f t="shared" si="14"/>
        <v>0</v>
      </c>
      <c r="K69" s="14">
        <f t="shared" si="16"/>
        <v>-1.1102230246251565E-16</v>
      </c>
      <c r="L69">
        <f t="shared" si="17"/>
        <v>0</v>
      </c>
      <c r="M69">
        <f t="shared" si="18"/>
        <v>3.9999999999999925E-2</v>
      </c>
      <c r="N69">
        <f t="shared" si="19"/>
        <v>0</v>
      </c>
    </row>
    <row r="70" spans="1:14" x14ac:dyDescent="0.25">
      <c r="A70" t="s">
        <v>1813</v>
      </c>
      <c r="B70" t="s">
        <v>1812</v>
      </c>
      <c r="C70" t="s">
        <v>2036</v>
      </c>
      <c r="D70">
        <f t="shared" si="10"/>
        <v>1.04</v>
      </c>
      <c r="E70">
        <f t="shared" si="11"/>
        <v>4.0000000000000036E-2</v>
      </c>
      <c r="F70">
        <f t="shared" si="15"/>
        <v>0</v>
      </c>
      <c r="G70">
        <v>0.97</v>
      </c>
      <c r="H70">
        <f t="shared" si="12"/>
        <v>3.9999999999999925E-2</v>
      </c>
      <c r="I70">
        <f t="shared" si="13"/>
        <v>0</v>
      </c>
      <c r="J70">
        <f t="shared" si="14"/>
        <v>0</v>
      </c>
      <c r="K70" s="14">
        <f t="shared" si="16"/>
        <v>-1.1102230246251565E-16</v>
      </c>
      <c r="L70">
        <f t="shared" si="17"/>
        <v>0</v>
      </c>
      <c r="M70">
        <f t="shared" si="18"/>
        <v>3.9999999999999925E-2</v>
      </c>
      <c r="N70">
        <f t="shared" si="19"/>
        <v>0</v>
      </c>
    </row>
    <row r="71" spans="1:14" x14ac:dyDescent="0.25">
      <c r="A71" t="s">
        <v>1807</v>
      </c>
      <c r="B71" t="s">
        <v>824</v>
      </c>
      <c r="C71" t="s">
        <v>2036</v>
      </c>
      <c r="D71">
        <f t="shared" si="10"/>
        <v>1.04</v>
      </c>
      <c r="E71">
        <f t="shared" si="11"/>
        <v>4.0000000000000036E-2</v>
      </c>
      <c r="F71">
        <f t="shared" si="15"/>
        <v>0</v>
      </c>
      <c r="G71">
        <v>0.97</v>
      </c>
      <c r="H71">
        <f t="shared" si="12"/>
        <v>3.9999999999999925E-2</v>
      </c>
      <c r="I71">
        <f t="shared" si="13"/>
        <v>0</v>
      </c>
      <c r="J71">
        <f t="shared" si="14"/>
        <v>0</v>
      </c>
      <c r="K71" s="14">
        <f t="shared" si="16"/>
        <v>-1.1102230246251565E-16</v>
      </c>
      <c r="L71">
        <f t="shared" si="17"/>
        <v>0</v>
      </c>
      <c r="M71">
        <f t="shared" si="18"/>
        <v>3.9999999999999925E-2</v>
      </c>
      <c r="N71">
        <f t="shared" si="19"/>
        <v>0</v>
      </c>
    </row>
    <row r="72" spans="1:14" x14ac:dyDescent="0.25">
      <c r="A72" t="s">
        <v>1806</v>
      </c>
      <c r="B72" t="s">
        <v>1805</v>
      </c>
      <c r="C72" t="s">
        <v>2036</v>
      </c>
      <c r="D72">
        <f t="shared" si="10"/>
        <v>1.04</v>
      </c>
      <c r="E72">
        <f t="shared" si="11"/>
        <v>4.0000000000000036E-2</v>
      </c>
      <c r="F72">
        <f t="shared" si="15"/>
        <v>0</v>
      </c>
      <c r="G72">
        <v>0.97</v>
      </c>
      <c r="H72">
        <f t="shared" si="12"/>
        <v>3.9999999999999925E-2</v>
      </c>
      <c r="I72">
        <f t="shared" si="13"/>
        <v>0</v>
      </c>
      <c r="J72">
        <f t="shared" si="14"/>
        <v>0</v>
      </c>
      <c r="K72" s="14">
        <f t="shared" si="16"/>
        <v>-1.1102230246251565E-16</v>
      </c>
      <c r="L72">
        <f t="shared" si="17"/>
        <v>0</v>
      </c>
      <c r="M72">
        <f t="shared" si="18"/>
        <v>3.9999999999999925E-2</v>
      </c>
      <c r="N72">
        <f t="shared" si="19"/>
        <v>0</v>
      </c>
    </row>
    <row r="73" spans="1:14" x14ac:dyDescent="0.25">
      <c r="A73" t="s">
        <v>1804</v>
      </c>
      <c r="B73" t="s">
        <v>1803</v>
      </c>
      <c r="C73" t="s">
        <v>2036</v>
      </c>
      <c r="D73">
        <f t="shared" si="10"/>
        <v>1.04</v>
      </c>
      <c r="E73">
        <f t="shared" si="11"/>
        <v>4.0000000000000036E-2</v>
      </c>
      <c r="F73">
        <f t="shared" si="15"/>
        <v>0</v>
      </c>
      <c r="G73">
        <v>0.97</v>
      </c>
      <c r="H73">
        <f t="shared" si="12"/>
        <v>3.9999999999999925E-2</v>
      </c>
      <c r="I73">
        <f t="shared" si="13"/>
        <v>0</v>
      </c>
      <c r="J73">
        <f t="shared" si="14"/>
        <v>0</v>
      </c>
      <c r="K73" s="14">
        <f t="shared" si="16"/>
        <v>-1.1102230246251565E-16</v>
      </c>
      <c r="L73">
        <f t="shared" si="17"/>
        <v>0</v>
      </c>
      <c r="M73">
        <f t="shared" si="18"/>
        <v>3.9999999999999925E-2</v>
      </c>
      <c r="N73">
        <f t="shared" si="19"/>
        <v>0</v>
      </c>
    </row>
    <row r="74" spans="1:14" x14ac:dyDescent="0.25">
      <c r="A74" t="s">
        <v>1800</v>
      </c>
      <c r="B74" t="s">
        <v>1799</v>
      </c>
      <c r="C74" t="s">
        <v>2036</v>
      </c>
      <c r="D74">
        <f t="shared" si="10"/>
        <v>1.04</v>
      </c>
      <c r="E74">
        <f t="shared" si="11"/>
        <v>4.0000000000000036E-2</v>
      </c>
      <c r="F74">
        <f t="shared" si="15"/>
        <v>0</v>
      </c>
      <c r="G74">
        <v>0.97</v>
      </c>
      <c r="H74">
        <f t="shared" si="12"/>
        <v>3.9999999999999925E-2</v>
      </c>
      <c r="I74">
        <f t="shared" si="13"/>
        <v>0</v>
      </c>
      <c r="J74">
        <f t="shared" si="14"/>
        <v>0</v>
      </c>
      <c r="K74" s="14">
        <f t="shared" si="16"/>
        <v>-1.1102230246251565E-16</v>
      </c>
      <c r="L74">
        <f t="shared" si="17"/>
        <v>0</v>
      </c>
      <c r="M74">
        <f t="shared" si="18"/>
        <v>3.9999999999999925E-2</v>
      </c>
      <c r="N74">
        <f t="shared" si="19"/>
        <v>0</v>
      </c>
    </row>
    <row r="75" spans="1:14" x14ac:dyDescent="0.25">
      <c r="A75" t="s">
        <v>1796</v>
      </c>
      <c r="B75" t="s">
        <v>1795</v>
      </c>
      <c r="C75" t="s">
        <v>2036</v>
      </c>
      <c r="D75">
        <f t="shared" si="10"/>
        <v>1.04</v>
      </c>
      <c r="E75">
        <f t="shared" si="11"/>
        <v>4.0000000000000036E-2</v>
      </c>
      <c r="F75">
        <f t="shared" si="15"/>
        <v>0</v>
      </c>
      <c r="G75">
        <v>0.97</v>
      </c>
      <c r="H75">
        <f t="shared" si="12"/>
        <v>3.9999999999999925E-2</v>
      </c>
      <c r="I75">
        <f t="shared" si="13"/>
        <v>0</v>
      </c>
      <c r="J75">
        <f t="shared" si="14"/>
        <v>0</v>
      </c>
      <c r="K75" s="14">
        <f t="shared" si="16"/>
        <v>-1.1102230246251565E-16</v>
      </c>
      <c r="L75">
        <f t="shared" si="17"/>
        <v>0</v>
      </c>
      <c r="M75">
        <f t="shared" si="18"/>
        <v>3.9999999999999925E-2</v>
      </c>
      <c r="N75">
        <f t="shared" si="19"/>
        <v>0</v>
      </c>
    </row>
    <row r="76" spans="1:14" x14ac:dyDescent="0.25">
      <c r="A76" t="s">
        <v>1765</v>
      </c>
      <c r="B76" t="s">
        <v>1764</v>
      </c>
      <c r="C76" t="s">
        <v>2036</v>
      </c>
      <c r="D76">
        <f t="shared" si="10"/>
        <v>1.04</v>
      </c>
      <c r="E76">
        <f t="shared" si="11"/>
        <v>4.0000000000000036E-2</v>
      </c>
      <c r="F76">
        <f t="shared" si="15"/>
        <v>0</v>
      </c>
      <c r="G76">
        <v>0.97</v>
      </c>
      <c r="H76">
        <f t="shared" si="12"/>
        <v>3.9999999999999925E-2</v>
      </c>
      <c r="I76">
        <f t="shared" si="13"/>
        <v>0</v>
      </c>
      <c r="J76">
        <f t="shared" si="14"/>
        <v>0</v>
      </c>
      <c r="K76" s="14">
        <f t="shared" si="16"/>
        <v>-1.1102230246251565E-16</v>
      </c>
      <c r="L76">
        <f t="shared" si="17"/>
        <v>0</v>
      </c>
      <c r="M76">
        <f t="shared" si="18"/>
        <v>3.9999999999999925E-2</v>
      </c>
      <c r="N76">
        <f t="shared" si="19"/>
        <v>0</v>
      </c>
    </row>
    <row r="77" spans="1:14" x14ac:dyDescent="0.25">
      <c r="A77" t="s">
        <v>1763</v>
      </c>
      <c r="B77" t="s">
        <v>1762</v>
      </c>
      <c r="C77" t="s">
        <v>2036</v>
      </c>
      <c r="D77">
        <f t="shared" si="10"/>
        <v>1.04</v>
      </c>
      <c r="E77">
        <f t="shared" si="11"/>
        <v>4.0000000000000036E-2</v>
      </c>
      <c r="F77">
        <f t="shared" si="15"/>
        <v>0</v>
      </c>
      <c r="G77">
        <v>0.97</v>
      </c>
      <c r="H77">
        <f t="shared" si="12"/>
        <v>3.9999999999999925E-2</v>
      </c>
      <c r="I77">
        <f t="shared" si="13"/>
        <v>0</v>
      </c>
      <c r="J77">
        <f t="shared" si="14"/>
        <v>0</v>
      </c>
      <c r="K77" s="14">
        <f t="shared" si="16"/>
        <v>-1.1102230246251565E-16</v>
      </c>
      <c r="L77">
        <f t="shared" si="17"/>
        <v>0</v>
      </c>
      <c r="M77">
        <f t="shared" si="18"/>
        <v>3.9999999999999925E-2</v>
      </c>
      <c r="N77">
        <f t="shared" si="19"/>
        <v>0</v>
      </c>
    </row>
    <row r="78" spans="1:14" x14ac:dyDescent="0.25">
      <c r="A78" t="s">
        <v>1761</v>
      </c>
      <c r="B78" t="s">
        <v>1760</v>
      </c>
      <c r="C78" t="s">
        <v>2036</v>
      </c>
      <c r="D78">
        <f t="shared" si="10"/>
        <v>1.04</v>
      </c>
      <c r="E78">
        <f t="shared" si="11"/>
        <v>4.0000000000000036E-2</v>
      </c>
      <c r="F78">
        <f t="shared" si="15"/>
        <v>0</v>
      </c>
      <c r="G78">
        <v>0.97</v>
      </c>
      <c r="H78">
        <f t="shared" si="12"/>
        <v>3.9999999999999925E-2</v>
      </c>
      <c r="I78">
        <f t="shared" si="13"/>
        <v>0</v>
      </c>
      <c r="J78">
        <f t="shared" si="14"/>
        <v>0</v>
      </c>
      <c r="K78" s="14">
        <f t="shared" si="16"/>
        <v>-1.1102230246251565E-16</v>
      </c>
      <c r="L78">
        <f t="shared" si="17"/>
        <v>0</v>
      </c>
      <c r="M78">
        <f t="shared" si="18"/>
        <v>3.9999999999999925E-2</v>
      </c>
      <c r="N78">
        <f t="shared" si="19"/>
        <v>0</v>
      </c>
    </row>
    <row r="79" spans="1:14" x14ac:dyDescent="0.25">
      <c r="A79" t="s">
        <v>1759</v>
      </c>
      <c r="B79" t="s">
        <v>1758</v>
      </c>
      <c r="C79" t="s">
        <v>2036</v>
      </c>
      <c r="D79">
        <f t="shared" si="10"/>
        <v>1.04</v>
      </c>
      <c r="E79">
        <f t="shared" si="11"/>
        <v>4.0000000000000036E-2</v>
      </c>
      <c r="F79">
        <f t="shared" si="15"/>
        <v>0</v>
      </c>
      <c r="G79">
        <v>0.97</v>
      </c>
      <c r="H79">
        <f t="shared" si="12"/>
        <v>3.9999999999999925E-2</v>
      </c>
      <c r="I79">
        <f t="shared" si="13"/>
        <v>0</v>
      </c>
      <c r="J79">
        <f t="shared" si="14"/>
        <v>0</v>
      </c>
      <c r="K79" s="14">
        <f t="shared" si="16"/>
        <v>-1.1102230246251565E-16</v>
      </c>
      <c r="L79">
        <f t="shared" si="17"/>
        <v>0</v>
      </c>
      <c r="M79">
        <f t="shared" si="18"/>
        <v>3.9999999999999925E-2</v>
      </c>
      <c r="N79">
        <f t="shared" si="19"/>
        <v>0</v>
      </c>
    </row>
    <row r="80" spans="1:14" x14ac:dyDescent="0.25">
      <c r="A80" t="s">
        <v>1757</v>
      </c>
      <c r="B80" t="s">
        <v>1756</v>
      </c>
      <c r="C80" t="s">
        <v>2036</v>
      </c>
      <c r="D80">
        <f t="shared" si="10"/>
        <v>1.04</v>
      </c>
      <c r="E80">
        <f t="shared" si="11"/>
        <v>4.0000000000000036E-2</v>
      </c>
      <c r="F80">
        <f t="shared" si="15"/>
        <v>0</v>
      </c>
      <c r="G80">
        <v>0.97</v>
      </c>
      <c r="H80">
        <f t="shared" si="12"/>
        <v>3.9999999999999925E-2</v>
      </c>
      <c r="I80">
        <f t="shared" si="13"/>
        <v>0</v>
      </c>
      <c r="J80">
        <f t="shared" si="14"/>
        <v>0</v>
      </c>
      <c r="K80" s="14">
        <f t="shared" si="16"/>
        <v>-1.1102230246251565E-16</v>
      </c>
      <c r="L80">
        <f t="shared" si="17"/>
        <v>0</v>
      </c>
      <c r="M80">
        <f t="shared" si="18"/>
        <v>3.9999999999999925E-2</v>
      </c>
      <c r="N80">
        <f t="shared" si="19"/>
        <v>0</v>
      </c>
    </row>
    <row r="81" spans="1:14" x14ac:dyDescent="0.25">
      <c r="A81" t="s">
        <v>1755</v>
      </c>
      <c r="B81" t="s">
        <v>1754</v>
      </c>
      <c r="C81" t="s">
        <v>2036</v>
      </c>
      <c r="D81">
        <f t="shared" si="10"/>
        <v>1.04</v>
      </c>
      <c r="E81">
        <f t="shared" si="11"/>
        <v>4.0000000000000036E-2</v>
      </c>
      <c r="F81">
        <f t="shared" si="15"/>
        <v>0</v>
      </c>
      <c r="G81">
        <v>0.97</v>
      </c>
      <c r="H81">
        <f t="shared" si="12"/>
        <v>3.9999999999999925E-2</v>
      </c>
      <c r="I81">
        <f t="shared" si="13"/>
        <v>0</v>
      </c>
      <c r="J81">
        <f t="shared" si="14"/>
        <v>0</v>
      </c>
      <c r="K81" s="14">
        <f t="shared" si="16"/>
        <v>-1.1102230246251565E-16</v>
      </c>
      <c r="L81">
        <f t="shared" si="17"/>
        <v>0</v>
      </c>
      <c r="M81">
        <f t="shared" si="18"/>
        <v>3.9999999999999925E-2</v>
      </c>
      <c r="N81">
        <f t="shared" si="19"/>
        <v>0</v>
      </c>
    </row>
    <row r="82" spans="1:14" x14ac:dyDescent="0.25">
      <c r="A82" t="s">
        <v>1747</v>
      </c>
      <c r="B82" t="s">
        <v>1746</v>
      </c>
      <c r="C82" t="s">
        <v>2036</v>
      </c>
      <c r="D82">
        <f t="shared" si="10"/>
        <v>1.04</v>
      </c>
      <c r="E82">
        <f t="shared" si="11"/>
        <v>4.0000000000000036E-2</v>
      </c>
      <c r="F82">
        <f t="shared" si="15"/>
        <v>0</v>
      </c>
      <c r="G82">
        <v>0.97</v>
      </c>
      <c r="H82">
        <f t="shared" si="12"/>
        <v>3.9999999999999925E-2</v>
      </c>
      <c r="I82">
        <f t="shared" si="13"/>
        <v>0</v>
      </c>
      <c r="J82">
        <f t="shared" si="14"/>
        <v>0</v>
      </c>
      <c r="K82" s="14">
        <f t="shared" si="16"/>
        <v>-1.1102230246251565E-16</v>
      </c>
      <c r="L82">
        <f t="shared" si="17"/>
        <v>0</v>
      </c>
      <c r="M82">
        <f t="shared" si="18"/>
        <v>3.9999999999999925E-2</v>
      </c>
      <c r="N82">
        <f t="shared" si="19"/>
        <v>0</v>
      </c>
    </row>
    <row r="83" spans="1:14" x14ac:dyDescent="0.25">
      <c r="A83" t="s">
        <v>1745</v>
      </c>
      <c r="B83" t="s">
        <v>1744</v>
      </c>
      <c r="C83" t="s">
        <v>2036</v>
      </c>
      <c r="D83">
        <f t="shared" si="10"/>
        <v>1.04</v>
      </c>
      <c r="E83">
        <f t="shared" si="11"/>
        <v>4.0000000000000036E-2</v>
      </c>
      <c r="F83">
        <f t="shared" si="15"/>
        <v>0</v>
      </c>
      <c r="G83">
        <v>0.97</v>
      </c>
      <c r="H83">
        <f t="shared" si="12"/>
        <v>3.9999999999999925E-2</v>
      </c>
      <c r="I83">
        <f t="shared" si="13"/>
        <v>0</v>
      </c>
      <c r="J83">
        <f t="shared" si="14"/>
        <v>0</v>
      </c>
      <c r="K83" s="14">
        <f t="shared" si="16"/>
        <v>-1.1102230246251565E-16</v>
      </c>
      <c r="L83">
        <f t="shared" si="17"/>
        <v>0</v>
      </c>
      <c r="M83">
        <f t="shared" si="18"/>
        <v>3.9999999999999925E-2</v>
      </c>
      <c r="N83">
        <f t="shared" si="19"/>
        <v>0</v>
      </c>
    </row>
    <row r="84" spans="1:14" x14ac:dyDescent="0.25">
      <c r="A84" t="s">
        <v>1739</v>
      </c>
      <c r="B84" t="s">
        <v>1738</v>
      </c>
      <c r="C84" t="s">
        <v>2036</v>
      </c>
      <c r="D84">
        <f t="shared" si="10"/>
        <v>1.04</v>
      </c>
      <c r="E84">
        <f t="shared" si="11"/>
        <v>4.0000000000000036E-2</v>
      </c>
      <c r="F84">
        <f t="shared" si="15"/>
        <v>0</v>
      </c>
      <c r="G84">
        <v>0.97</v>
      </c>
      <c r="H84">
        <f t="shared" si="12"/>
        <v>3.9999999999999925E-2</v>
      </c>
      <c r="I84">
        <f t="shared" si="13"/>
        <v>0</v>
      </c>
      <c r="J84">
        <f t="shared" si="14"/>
        <v>0</v>
      </c>
      <c r="K84" s="14">
        <f t="shared" si="16"/>
        <v>-1.1102230246251565E-16</v>
      </c>
      <c r="L84">
        <f t="shared" si="17"/>
        <v>0</v>
      </c>
      <c r="M84">
        <f t="shared" si="18"/>
        <v>3.9999999999999925E-2</v>
      </c>
      <c r="N84">
        <f t="shared" si="19"/>
        <v>0</v>
      </c>
    </row>
    <row r="85" spans="1:14" x14ac:dyDescent="0.25">
      <c r="A85" t="s">
        <v>1736</v>
      </c>
      <c r="B85" t="s">
        <v>1735</v>
      </c>
      <c r="C85" t="s">
        <v>2036</v>
      </c>
      <c r="D85">
        <f t="shared" si="10"/>
        <v>1.04</v>
      </c>
      <c r="E85">
        <f t="shared" si="11"/>
        <v>4.0000000000000036E-2</v>
      </c>
      <c r="F85">
        <f t="shared" si="15"/>
        <v>0</v>
      </c>
      <c r="G85">
        <v>0.97</v>
      </c>
      <c r="H85">
        <f t="shared" si="12"/>
        <v>3.9999999999999925E-2</v>
      </c>
      <c r="I85">
        <f t="shared" si="13"/>
        <v>0</v>
      </c>
      <c r="J85">
        <f t="shared" si="14"/>
        <v>0</v>
      </c>
      <c r="K85" s="14">
        <f t="shared" si="16"/>
        <v>-1.1102230246251565E-16</v>
      </c>
      <c r="L85">
        <f t="shared" si="17"/>
        <v>0</v>
      </c>
      <c r="M85">
        <f t="shared" si="18"/>
        <v>3.9999999999999925E-2</v>
      </c>
      <c r="N85">
        <f t="shared" si="19"/>
        <v>0</v>
      </c>
    </row>
    <row r="86" spans="1:14" x14ac:dyDescent="0.25">
      <c r="A86" t="s">
        <v>1734</v>
      </c>
      <c r="B86" t="s">
        <v>1733</v>
      </c>
      <c r="C86" t="s">
        <v>2036</v>
      </c>
      <c r="D86">
        <f t="shared" si="10"/>
        <v>1.04</v>
      </c>
      <c r="E86">
        <f t="shared" si="11"/>
        <v>4.0000000000000036E-2</v>
      </c>
      <c r="F86">
        <f t="shared" si="15"/>
        <v>0</v>
      </c>
      <c r="G86">
        <v>0.97</v>
      </c>
      <c r="H86">
        <f t="shared" si="12"/>
        <v>3.9999999999999925E-2</v>
      </c>
      <c r="I86">
        <f t="shared" si="13"/>
        <v>0</v>
      </c>
      <c r="J86">
        <f t="shared" si="14"/>
        <v>0</v>
      </c>
      <c r="K86" s="14">
        <f t="shared" si="16"/>
        <v>-1.1102230246251565E-16</v>
      </c>
      <c r="L86">
        <f t="shared" si="17"/>
        <v>0</v>
      </c>
      <c r="M86">
        <f t="shared" si="18"/>
        <v>3.9999999999999925E-2</v>
      </c>
      <c r="N86">
        <f t="shared" si="19"/>
        <v>0</v>
      </c>
    </row>
    <row r="87" spans="1:14" x14ac:dyDescent="0.25">
      <c r="A87" t="s">
        <v>1732</v>
      </c>
      <c r="B87" t="s">
        <v>1731</v>
      </c>
      <c r="C87" t="s">
        <v>2036</v>
      </c>
      <c r="D87">
        <f t="shared" si="10"/>
        <v>1.04</v>
      </c>
      <c r="E87">
        <f t="shared" si="11"/>
        <v>4.0000000000000036E-2</v>
      </c>
      <c r="F87">
        <f t="shared" si="15"/>
        <v>0</v>
      </c>
      <c r="G87">
        <v>0.97</v>
      </c>
      <c r="H87">
        <f t="shared" si="12"/>
        <v>3.9999999999999925E-2</v>
      </c>
      <c r="I87">
        <f t="shared" si="13"/>
        <v>0</v>
      </c>
      <c r="J87">
        <f t="shared" si="14"/>
        <v>0</v>
      </c>
      <c r="K87" s="14">
        <f t="shared" si="16"/>
        <v>-1.1102230246251565E-16</v>
      </c>
      <c r="L87">
        <f t="shared" si="17"/>
        <v>0</v>
      </c>
      <c r="M87">
        <f t="shared" si="18"/>
        <v>3.9999999999999925E-2</v>
      </c>
      <c r="N87">
        <f t="shared" si="19"/>
        <v>0</v>
      </c>
    </row>
    <row r="88" spans="1:14" x14ac:dyDescent="0.25">
      <c r="A88" t="s">
        <v>1730</v>
      </c>
      <c r="B88" t="s">
        <v>1729</v>
      </c>
      <c r="C88" t="s">
        <v>2036</v>
      </c>
      <c r="D88">
        <f t="shared" si="10"/>
        <v>1.04</v>
      </c>
      <c r="E88">
        <f t="shared" si="11"/>
        <v>4.0000000000000036E-2</v>
      </c>
      <c r="F88">
        <f t="shared" si="15"/>
        <v>0</v>
      </c>
      <c r="G88">
        <v>0.97</v>
      </c>
      <c r="H88">
        <f t="shared" si="12"/>
        <v>3.9999999999999925E-2</v>
      </c>
      <c r="I88">
        <f t="shared" si="13"/>
        <v>0</v>
      </c>
      <c r="J88">
        <f t="shared" si="14"/>
        <v>0</v>
      </c>
      <c r="K88" s="14">
        <f t="shared" si="16"/>
        <v>-1.1102230246251565E-16</v>
      </c>
      <c r="L88">
        <f t="shared" si="17"/>
        <v>0</v>
      </c>
      <c r="M88">
        <f t="shared" si="18"/>
        <v>3.9999999999999925E-2</v>
      </c>
      <c r="N88">
        <f t="shared" si="19"/>
        <v>0</v>
      </c>
    </row>
    <row r="89" spans="1:14" x14ac:dyDescent="0.25">
      <c r="A89" t="s">
        <v>1728</v>
      </c>
      <c r="B89" t="s">
        <v>1727</v>
      </c>
      <c r="C89" t="s">
        <v>2036</v>
      </c>
      <c r="D89">
        <f t="shared" si="10"/>
        <v>1.04</v>
      </c>
      <c r="E89">
        <f t="shared" si="11"/>
        <v>4.0000000000000036E-2</v>
      </c>
      <c r="F89">
        <f t="shared" si="15"/>
        <v>0</v>
      </c>
      <c r="G89">
        <v>0.97</v>
      </c>
      <c r="H89">
        <f t="shared" si="12"/>
        <v>3.9999999999999925E-2</v>
      </c>
      <c r="I89">
        <f t="shared" si="13"/>
        <v>0</v>
      </c>
      <c r="J89">
        <f t="shared" si="14"/>
        <v>0</v>
      </c>
      <c r="K89" s="14">
        <f t="shared" si="16"/>
        <v>-1.1102230246251565E-16</v>
      </c>
      <c r="L89">
        <f t="shared" si="17"/>
        <v>0</v>
      </c>
      <c r="M89">
        <f t="shared" si="18"/>
        <v>3.9999999999999925E-2</v>
      </c>
      <c r="N89">
        <f t="shared" si="19"/>
        <v>0</v>
      </c>
    </row>
    <row r="90" spans="1:14" x14ac:dyDescent="0.25">
      <c r="A90" t="s">
        <v>1726</v>
      </c>
      <c r="B90" t="s">
        <v>1725</v>
      </c>
      <c r="C90" t="s">
        <v>2036</v>
      </c>
      <c r="D90">
        <f t="shared" si="10"/>
        <v>1.04</v>
      </c>
      <c r="E90">
        <f t="shared" si="11"/>
        <v>4.0000000000000036E-2</v>
      </c>
      <c r="F90">
        <f t="shared" si="15"/>
        <v>0</v>
      </c>
      <c r="G90">
        <v>0.97</v>
      </c>
      <c r="H90">
        <f t="shared" si="12"/>
        <v>3.9999999999999925E-2</v>
      </c>
      <c r="I90">
        <f t="shared" si="13"/>
        <v>0</v>
      </c>
      <c r="J90">
        <f t="shared" si="14"/>
        <v>0</v>
      </c>
      <c r="K90" s="14">
        <f t="shared" si="16"/>
        <v>-1.1102230246251565E-16</v>
      </c>
      <c r="L90">
        <f t="shared" si="17"/>
        <v>0</v>
      </c>
      <c r="M90">
        <f t="shared" si="18"/>
        <v>3.9999999999999925E-2</v>
      </c>
      <c r="N90">
        <f t="shared" si="19"/>
        <v>0</v>
      </c>
    </row>
    <row r="91" spans="1:14" x14ac:dyDescent="0.25">
      <c r="A91" t="s">
        <v>1724</v>
      </c>
      <c r="B91" t="s">
        <v>1723</v>
      </c>
      <c r="C91" t="s">
        <v>2036</v>
      </c>
      <c r="D91">
        <f t="shared" si="10"/>
        <v>1.04</v>
      </c>
      <c r="E91">
        <f t="shared" si="11"/>
        <v>4.0000000000000036E-2</v>
      </c>
      <c r="F91">
        <f t="shared" si="15"/>
        <v>0</v>
      </c>
      <c r="G91">
        <v>0.97</v>
      </c>
      <c r="H91">
        <f t="shared" si="12"/>
        <v>3.9999999999999925E-2</v>
      </c>
      <c r="I91">
        <f t="shared" si="13"/>
        <v>0</v>
      </c>
      <c r="J91">
        <f t="shared" si="14"/>
        <v>0</v>
      </c>
      <c r="K91" s="14">
        <f t="shared" si="16"/>
        <v>-1.1102230246251565E-16</v>
      </c>
      <c r="L91">
        <f t="shared" si="17"/>
        <v>0</v>
      </c>
      <c r="M91">
        <f t="shared" si="18"/>
        <v>3.9999999999999925E-2</v>
      </c>
      <c r="N91">
        <f t="shared" si="19"/>
        <v>0</v>
      </c>
    </row>
    <row r="92" spans="1:14" x14ac:dyDescent="0.25">
      <c r="A92" t="s">
        <v>1716</v>
      </c>
      <c r="B92" t="s">
        <v>1715</v>
      </c>
      <c r="C92" t="s">
        <v>2036</v>
      </c>
      <c r="D92">
        <f t="shared" si="10"/>
        <v>1.04</v>
      </c>
      <c r="E92">
        <f t="shared" si="11"/>
        <v>4.0000000000000036E-2</v>
      </c>
      <c r="F92">
        <f t="shared" si="15"/>
        <v>0</v>
      </c>
      <c r="G92">
        <v>0.97</v>
      </c>
      <c r="H92">
        <f t="shared" si="12"/>
        <v>3.9999999999999925E-2</v>
      </c>
      <c r="I92">
        <f t="shared" si="13"/>
        <v>0</v>
      </c>
      <c r="J92">
        <f t="shared" si="14"/>
        <v>0</v>
      </c>
      <c r="K92" s="14">
        <f t="shared" si="16"/>
        <v>-1.1102230246251565E-16</v>
      </c>
      <c r="L92">
        <f t="shared" si="17"/>
        <v>0</v>
      </c>
      <c r="M92">
        <f t="shared" si="18"/>
        <v>3.9999999999999925E-2</v>
      </c>
      <c r="N92">
        <f t="shared" si="19"/>
        <v>0</v>
      </c>
    </row>
    <row r="93" spans="1:14" x14ac:dyDescent="0.25">
      <c r="A93" t="s">
        <v>1708</v>
      </c>
      <c r="B93" t="s">
        <v>1707</v>
      </c>
      <c r="C93" t="s">
        <v>2036</v>
      </c>
      <c r="D93">
        <f t="shared" si="10"/>
        <v>1.0271000000000001</v>
      </c>
      <c r="E93">
        <f t="shared" si="11"/>
        <v>0.04</v>
      </c>
      <c r="F93">
        <f t="shared" si="15"/>
        <v>0</v>
      </c>
      <c r="G93">
        <v>0.97</v>
      </c>
      <c r="H93">
        <f t="shared" si="12"/>
        <v>3.9999999999999925E-2</v>
      </c>
      <c r="I93">
        <f t="shared" si="13"/>
        <v>0</v>
      </c>
      <c r="J93">
        <f t="shared" si="14"/>
        <v>0</v>
      </c>
      <c r="K93" s="14">
        <f t="shared" si="16"/>
        <v>-7.6327832942979512E-17</v>
      </c>
      <c r="L93">
        <f t="shared" si="17"/>
        <v>0</v>
      </c>
      <c r="M93">
        <f t="shared" si="18"/>
        <v>3.9999999999999925E-2</v>
      </c>
      <c r="N93">
        <f t="shared" si="19"/>
        <v>0</v>
      </c>
    </row>
    <row r="94" spans="1:14" x14ac:dyDescent="0.25">
      <c r="A94" t="s">
        <v>1706</v>
      </c>
      <c r="B94" t="s">
        <v>1705</v>
      </c>
      <c r="C94" t="s">
        <v>2036</v>
      </c>
      <c r="D94">
        <f t="shared" si="10"/>
        <v>1.04</v>
      </c>
      <c r="E94">
        <f t="shared" si="11"/>
        <v>4.0000000000000036E-2</v>
      </c>
      <c r="F94">
        <f t="shared" si="15"/>
        <v>0</v>
      </c>
      <c r="G94">
        <v>0.97</v>
      </c>
      <c r="H94">
        <f t="shared" si="12"/>
        <v>3.9999999999999925E-2</v>
      </c>
      <c r="I94">
        <f t="shared" si="13"/>
        <v>0</v>
      </c>
      <c r="J94">
        <f t="shared" si="14"/>
        <v>0</v>
      </c>
      <c r="K94" s="14">
        <f t="shared" si="16"/>
        <v>-1.1102230246251565E-16</v>
      </c>
      <c r="L94">
        <f t="shared" si="17"/>
        <v>0</v>
      </c>
      <c r="M94">
        <f t="shared" si="18"/>
        <v>3.9999999999999925E-2</v>
      </c>
      <c r="N94">
        <f t="shared" si="19"/>
        <v>0</v>
      </c>
    </row>
    <row r="95" spans="1:14" x14ac:dyDescent="0.25">
      <c r="A95" t="s">
        <v>1704</v>
      </c>
      <c r="B95" t="s">
        <v>1703</v>
      </c>
      <c r="C95" t="s">
        <v>2036</v>
      </c>
      <c r="D95">
        <f t="shared" si="10"/>
        <v>1.04</v>
      </c>
      <c r="E95">
        <f t="shared" si="11"/>
        <v>4.0000000000000036E-2</v>
      </c>
      <c r="F95">
        <f t="shared" si="15"/>
        <v>0</v>
      </c>
      <c r="G95">
        <v>0.97</v>
      </c>
      <c r="H95">
        <f t="shared" si="12"/>
        <v>3.9999999999999925E-2</v>
      </c>
      <c r="I95">
        <f t="shared" si="13"/>
        <v>0</v>
      </c>
      <c r="J95">
        <f t="shared" si="14"/>
        <v>0</v>
      </c>
      <c r="K95" s="14">
        <f t="shared" si="16"/>
        <v>-1.1102230246251565E-16</v>
      </c>
      <c r="L95">
        <f t="shared" si="17"/>
        <v>0</v>
      </c>
      <c r="M95">
        <f t="shared" si="18"/>
        <v>3.9999999999999925E-2</v>
      </c>
      <c r="N95">
        <f t="shared" si="19"/>
        <v>0</v>
      </c>
    </row>
    <row r="96" spans="1:14" x14ac:dyDescent="0.25">
      <c r="A96" t="s">
        <v>1702</v>
      </c>
      <c r="B96" t="s">
        <v>1701</v>
      </c>
      <c r="C96" t="s">
        <v>2036</v>
      </c>
      <c r="D96">
        <f t="shared" si="10"/>
        <v>1.04</v>
      </c>
      <c r="E96">
        <f t="shared" si="11"/>
        <v>4.0000000000000036E-2</v>
      </c>
      <c r="F96">
        <f t="shared" si="15"/>
        <v>0</v>
      </c>
      <c r="G96">
        <v>0.97</v>
      </c>
      <c r="H96">
        <f t="shared" si="12"/>
        <v>3.9999999999999925E-2</v>
      </c>
      <c r="I96">
        <f t="shared" si="13"/>
        <v>0</v>
      </c>
      <c r="J96">
        <f t="shared" si="14"/>
        <v>0</v>
      </c>
      <c r="K96" s="14">
        <f t="shared" si="16"/>
        <v>-1.1102230246251565E-16</v>
      </c>
      <c r="L96">
        <f t="shared" si="17"/>
        <v>0</v>
      </c>
      <c r="M96">
        <f t="shared" si="18"/>
        <v>3.9999999999999925E-2</v>
      </c>
      <c r="N96">
        <f t="shared" si="19"/>
        <v>0</v>
      </c>
    </row>
    <row r="97" spans="1:14" x14ac:dyDescent="0.25">
      <c r="A97" t="s">
        <v>1696</v>
      </c>
      <c r="B97" t="s">
        <v>1695</v>
      </c>
      <c r="C97" t="s">
        <v>2036</v>
      </c>
      <c r="D97">
        <f t="shared" si="10"/>
        <v>1.04</v>
      </c>
      <c r="E97">
        <f t="shared" si="11"/>
        <v>4.0000000000000036E-2</v>
      </c>
      <c r="F97">
        <f t="shared" si="15"/>
        <v>0</v>
      </c>
      <c r="G97">
        <v>0.97</v>
      </c>
      <c r="H97">
        <f t="shared" si="12"/>
        <v>3.9999999999999925E-2</v>
      </c>
      <c r="I97">
        <f t="shared" si="13"/>
        <v>0</v>
      </c>
      <c r="J97">
        <f t="shared" si="14"/>
        <v>0</v>
      </c>
      <c r="K97" s="14">
        <f t="shared" si="16"/>
        <v>-1.1102230246251565E-16</v>
      </c>
      <c r="L97">
        <f t="shared" si="17"/>
        <v>0</v>
      </c>
      <c r="M97">
        <f t="shared" si="18"/>
        <v>3.9999999999999925E-2</v>
      </c>
      <c r="N97">
        <f t="shared" si="19"/>
        <v>0</v>
      </c>
    </row>
    <row r="98" spans="1:14" x14ac:dyDescent="0.25">
      <c r="A98" t="s">
        <v>1688</v>
      </c>
      <c r="B98" t="s">
        <v>1687</v>
      </c>
      <c r="C98" t="s">
        <v>2036</v>
      </c>
      <c r="D98">
        <f t="shared" si="10"/>
        <v>1.04</v>
      </c>
      <c r="E98">
        <f t="shared" si="11"/>
        <v>4.0000000000000036E-2</v>
      </c>
      <c r="F98">
        <f t="shared" si="15"/>
        <v>0</v>
      </c>
      <c r="G98">
        <v>0.97</v>
      </c>
      <c r="H98">
        <f t="shared" si="12"/>
        <v>3.9999999999999925E-2</v>
      </c>
      <c r="I98">
        <f t="shared" si="13"/>
        <v>0</v>
      </c>
      <c r="J98">
        <f t="shared" si="14"/>
        <v>0</v>
      </c>
      <c r="K98" s="14">
        <f t="shared" si="16"/>
        <v>-1.1102230246251565E-16</v>
      </c>
      <c r="L98">
        <f t="shared" si="17"/>
        <v>0</v>
      </c>
      <c r="M98">
        <f t="shared" si="18"/>
        <v>3.9999999999999925E-2</v>
      </c>
      <c r="N98">
        <f t="shared" si="19"/>
        <v>0</v>
      </c>
    </row>
    <row r="99" spans="1:14" x14ac:dyDescent="0.25">
      <c r="A99" t="s">
        <v>1684</v>
      </c>
      <c r="B99" t="s">
        <v>561</v>
      </c>
      <c r="C99" t="s">
        <v>2036</v>
      </c>
      <c r="D99">
        <f t="shared" si="10"/>
        <v>1.04</v>
      </c>
      <c r="E99">
        <f t="shared" si="11"/>
        <v>4.0000000000000036E-2</v>
      </c>
      <c r="F99">
        <f t="shared" si="15"/>
        <v>0</v>
      </c>
      <c r="G99">
        <v>0.97</v>
      </c>
      <c r="H99">
        <f t="shared" si="12"/>
        <v>3.9999999999999925E-2</v>
      </c>
      <c r="I99">
        <f t="shared" si="13"/>
        <v>0</v>
      </c>
      <c r="J99">
        <f t="shared" si="14"/>
        <v>0</v>
      </c>
      <c r="K99" s="14">
        <f t="shared" si="16"/>
        <v>-1.1102230246251565E-16</v>
      </c>
      <c r="L99">
        <f t="shared" si="17"/>
        <v>0</v>
      </c>
      <c r="M99">
        <f t="shared" si="18"/>
        <v>3.9999999999999925E-2</v>
      </c>
      <c r="N99">
        <f t="shared" si="19"/>
        <v>0</v>
      </c>
    </row>
    <row r="100" spans="1:14" x14ac:dyDescent="0.25">
      <c r="A100" t="s">
        <v>1679</v>
      </c>
      <c r="B100" t="s">
        <v>1678</v>
      </c>
      <c r="C100" t="s">
        <v>2036</v>
      </c>
      <c r="D100">
        <f t="shared" si="10"/>
        <v>1.04</v>
      </c>
      <c r="E100">
        <f t="shared" si="11"/>
        <v>4.0000000000000036E-2</v>
      </c>
      <c r="F100">
        <f t="shared" si="15"/>
        <v>0</v>
      </c>
      <c r="G100">
        <v>0.97</v>
      </c>
      <c r="H100">
        <f t="shared" si="12"/>
        <v>3.9999999999999925E-2</v>
      </c>
      <c r="I100">
        <f t="shared" si="13"/>
        <v>0</v>
      </c>
      <c r="J100">
        <f t="shared" si="14"/>
        <v>0</v>
      </c>
      <c r="K100" s="14">
        <f t="shared" si="16"/>
        <v>-1.1102230246251565E-16</v>
      </c>
      <c r="L100">
        <f t="shared" si="17"/>
        <v>0</v>
      </c>
      <c r="M100">
        <f t="shared" si="18"/>
        <v>3.9999999999999925E-2</v>
      </c>
      <c r="N100">
        <f t="shared" si="19"/>
        <v>0</v>
      </c>
    </row>
    <row r="101" spans="1:14" x14ac:dyDescent="0.25">
      <c r="A101" t="s">
        <v>1666</v>
      </c>
      <c r="B101" t="s">
        <v>1665</v>
      </c>
      <c r="C101" t="s">
        <v>2036</v>
      </c>
      <c r="D101">
        <f t="shared" si="10"/>
        <v>1.04</v>
      </c>
      <c r="E101">
        <f t="shared" si="11"/>
        <v>4.0000000000000036E-2</v>
      </c>
      <c r="F101">
        <f t="shared" si="15"/>
        <v>0</v>
      </c>
      <c r="G101">
        <v>0.97</v>
      </c>
      <c r="H101">
        <f t="shared" si="12"/>
        <v>3.9999999999999925E-2</v>
      </c>
      <c r="I101">
        <f t="shared" si="13"/>
        <v>0</v>
      </c>
      <c r="J101">
        <f t="shared" si="14"/>
        <v>0</v>
      </c>
      <c r="K101" s="14">
        <f t="shared" si="16"/>
        <v>-1.1102230246251565E-16</v>
      </c>
      <c r="L101">
        <f t="shared" si="17"/>
        <v>0</v>
      </c>
      <c r="M101">
        <f t="shared" si="18"/>
        <v>3.9999999999999925E-2</v>
      </c>
      <c r="N101">
        <f t="shared" si="19"/>
        <v>0</v>
      </c>
    </row>
    <row r="102" spans="1:14" x14ac:dyDescent="0.25">
      <c r="A102" t="s">
        <v>1664</v>
      </c>
      <c r="B102" t="s">
        <v>1663</v>
      </c>
      <c r="C102" t="s">
        <v>2036</v>
      </c>
      <c r="D102">
        <f t="shared" si="10"/>
        <v>1.04</v>
      </c>
      <c r="E102">
        <f t="shared" si="11"/>
        <v>4.0000000000000036E-2</v>
      </c>
      <c r="F102">
        <f t="shared" si="15"/>
        <v>0</v>
      </c>
      <c r="G102">
        <v>0.97</v>
      </c>
      <c r="H102">
        <f t="shared" si="12"/>
        <v>3.9999999999999925E-2</v>
      </c>
      <c r="I102">
        <f t="shared" si="13"/>
        <v>0</v>
      </c>
      <c r="J102">
        <f t="shared" si="14"/>
        <v>0</v>
      </c>
      <c r="K102" s="14">
        <f t="shared" si="16"/>
        <v>-1.1102230246251565E-16</v>
      </c>
      <c r="L102">
        <f t="shared" si="17"/>
        <v>0</v>
      </c>
      <c r="M102">
        <f t="shared" si="18"/>
        <v>3.9999999999999925E-2</v>
      </c>
      <c r="N102">
        <f t="shared" si="19"/>
        <v>0</v>
      </c>
    </row>
    <row r="103" spans="1:14" x14ac:dyDescent="0.25">
      <c r="A103" t="s">
        <v>1662</v>
      </c>
      <c r="B103" t="s">
        <v>1661</v>
      </c>
      <c r="C103" t="s">
        <v>2036</v>
      </c>
      <c r="D103">
        <f t="shared" si="10"/>
        <v>0.84210000000000018</v>
      </c>
      <c r="E103">
        <f t="shared" si="11"/>
        <v>0.04</v>
      </c>
      <c r="F103">
        <f t="shared" si="15"/>
        <v>0</v>
      </c>
      <c r="G103">
        <v>0.97</v>
      </c>
      <c r="H103">
        <f t="shared" si="12"/>
        <v>3.9999999999999925E-2</v>
      </c>
      <c r="I103">
        <f t="shared" si="13"/>
        <v>0</v>
      </c>
      <c r="J103">
        <f t="shared" si="14"/>
        <v>0</v>
      </c>
      <c r="K103" s="14">
        <f t="shared" si="16"/>
        <v>-7.6327832942979512E-17</v>
      </c>
      <c r="L103">
        <f t="shared" si="17"/>
        <v>0</v>
      </c>
      <c r="M103">
        <f t="shared" si="18"/>
        <v>3.9999999999999925E-2</v>
      </c>
      <c r="N103">
        <f t="shared" si="19"/>
        <v>0</v>
      </c>
    </row>
    <row r="104" spans="1:14" x14ac:dyDescent="0.25">
      <c r="A104" t="s">
        <v>1654</v>
      </c>
      <c r="B104" t="s">
        <v>1653</v>
      </c>
      <c r="C104" t="s">
        <v>2036</v>
      </c>
      <c r="D104">
        <f t="shared" si="10"/>
        <v>1.04</v>
      </c>
      <c r="E104">
        <f t="shared" si="11"/>
        <v>4.0000000000000036E-2</v>
      </c>
      <c r="F104">
        <f t="shared" si="15"/>
        <v>0</v>
      </c>
      <c r="G104">
        <v>0.97</v>
      </c>
      <c r="H104">
        <f t="shared" si="12"/>
        <v>3.9999999999999925E-2</v>
      </c>
      <c r="I104">
        <f t="shared" si="13"/>
        <v>0</v>
      </c>
      <c r="J104">
        <f t="shared" si="14"/>
        <v>0</v>
      </c>
      <c r="K104" s="14">
        <f t="shared" si="16"/>
        <v>-1.1102230246251565E-16</v>
      </c>
      <c r="L104">
        <f t="shared" si="17"/>
        <v>0</v>
      </c>
      <c r="M104">
        <f t="shared" si="18"/>
        <v>3.9999999999999925E-2</v>
      </c>
      <c r="N104">
        <f t="shared" si="19"/>
        <v>0</v>
      </c>
    </row>
    <row r="105" spans="1:14" x14ac:dyDescent="0.25">
      <c r="A105" t="s">
        <v>1648</v>
      </c>
      <c r="B105" t="s">
        <v>1647</v>
      </c>
      <c r="C105" t="s">
        <v>2036</v>
      </c>
      <c r="D105">
        <f t="shared" si="10"/>
        <v>1.04</v>
      </c>
      <c r="E105">
        <f t="shared" si="11"/>
        <v>4.0000000000000036E-2</v>
      </c>
      <c r="F105">
        <f t="shared" si="15"/>
        <v>0</v>
      </c>
      <c r="G105">
        <v>0.97</v>
      </c>
      <c r="H105">
        <f t="shared" si="12"/>
        <v>3.9999999999999925E-2</v>
      </c>
      <c r="I105">
        <f t="shared" si="13"/>
        <v>0</v>
      </c>
      <c r="J105">
        <f t="shared" si="14"/>
        <v>0</v>
      </c>
      <c r="K105" s="14">
        <f t="shared" si="16"/>
        <v>-1.1102230246251565E-16</v>
      </c>
      <c r="L105">
        <f t="shared" si="17"/>
        <v>0</v>
      </c>
      <c r="M105">
        <f t="shared" si="18"/>
        <v>3.9999999999999925E-2</v>
      </c>
      <c r="N105">
        <f t="shared" si="19"/>
        <v>0</v>
      </c>
    </row>
    <row r="106" spans="1:14" x14ac:dyDescent="0.25">
      <c r="A106" t="s">
        <v>1640</v>
      </c>
      <c r="B106" t="s">
        <v>1639</v>
      </c>
      <c r="C106" t="s">
        <v>2036</v>
      </c>
      <c r="D106">
        <f t="shared" si="10"/>
        <v>1.04</v>
      </c>
      <c r="E106">
        <f t="shared" si="11"/>
        <v>4.0000000000000036E-2</v>
      </c>
      <c r="F106">
        <f t="shared" si="15"/>
        <v>0</v>
      </c>
      <c r="G106">
        <v>0.97</v>
      </c>
      <c r="H106">
        <f t="shared" si="12"/>
        <v>3.9999999999999925E-2</v>
      </c>
      <c r="I106">
        <f t="shared" si="13"/>
        <v>0</v>
      </c>
      <c r="J106">
        <f t="shared" si="14"/>
        <v>0</v>
      </c>
      <c r="K106" s="14">
        <f t="shared" si="16"/>
        <v>-1.1102230246251565E-16</v>
      </c>
      <c r="L106">
        <f t="shared" si="17"/>
        <v>0</v>
      </c>
      <c r="M106">
        <f t="shared" si="18"/>
        <v>3.9999999999999925E-2</v>
      </c>
      <c r="N106">
        <f t="shared" si="19"/>
        <v>0</v>
      </c>
    </row>
    <row r="107" spans="1:14" x14ac:dyDescent="0.25">
      <c r="A107" t="s">
        <v>1634</v>
      </c>
      <c r="B107" t="s">
        <v>1633</v>
      </c>
      <c r="C107" t="s">
        <v>2036</v>
      </c>
      <c r="D107">
        <f t="shared" si="10"/>
        <v>1.1200000000000001</v>
      </c>
      <c r="E107">
        <f t="shared" si="11"/>
        <v>0.08</v>
      </c>
      <c r="F107">
        <f t="shared" si="15"/>
        <v>4.0000000000000105E-2</v>
      </c>
      <c r="G107">
        <v>0.97</v>
      </c>
      <c r="H107">
        <f t="shared" si="12"/>
        <v>3.9999999999999925E-2</v>
      </c>
      <c r="I107">
        <f t="shared" si="13"/>
        <v>0</v>
      </c>
      <c r="J107">
        <f t="shared" si="14"/>
        <v>0</v>
      </c>
      <c r="K107" s="14">
        <f t="shared" si="16"/>
        <v>-4.0000000000000077E-2</v>
      </c>
      <c r="L107">
        <f t="shared" si="17"/>
        <v>-4.0000000000000105E-2</v>
      </c>
      <c r="M107">
        <f t="shared" si="18"/>
        <v>3.9999999999999925E-2</v>
      </c>
      <c r="N107">
        <f t="shared" si="19"/>
        <v>0</v>
      </c>
    </row>
    <row r="108" spans="1:14" x14ac:dyDescent="0.25">
      <c r="A108" t="s">
        <v>1630</v>
      </c>
      <c r="B108" t="s">
        <v>1629</v>
      </c>
      <c r="C108" t="s">
        <v>2036</v>
      </c>
      <c r="D108">
        <f t="shared" si="10"/>
        <v>1.04</v>
      </c>
      <c r="E108">
        <f t="shared" si="11"/>
        <v>4.0000000000000036E-2</v>
      </c>
      <c r="F108">
        <f t="shared" si="15"/>
        <v>0</v>
      </c>
      <c r="G108">
        <v>0.97</v>
      </c>
      <c r="H108">
        <f t="shared" si="12"/>
        <v>3.9999999999999925E-2</v>
      </c>
      <c r="I108">
        <f t="shared" si="13"/>
        <v>0</v>
      </c>
      <c r="J108">
        <f t="shared" si="14"/>
        <v>0</v>
      </c>
      <c r="K108" s="14">
        <f t="shared" si="16"/>
        <v>-1.1102230246251565E-16</v>
      </c>
      <c r="L108">
        <f t="shared" si="17"/>
        <v>0</v>
      </c>
      <c r="M108">
        <f t="shared" si="18"/>
        <v>3.9999999999999925E-2</v>
      </c>
      <c r="N108">
        <f t="shared" si="19"/>
        <v>0</v>
      </c>
    </row>
    <row r="109" spans="1:14" x14ac:dyDescent="0.25">
      <c r="A109" t="s">
        <v>1628</v>
      </c>
      <c r="B109" t="s">
        <v>1627</v>
      </c>
      <c r="C109" t="s">
        <v>2036</v>
      </c>
      <c r="D109">
        <f t="shared" si="10"/>
        <v>0.96</v>
      </c>
      <c r="E109">
        <f t="shared" si="11"/>
        <v>0.04</v>
      </c>
      <c r="F109">
        <f t="shared" si="15"/>
        <v>0</v>
      </c>
      <c r="G109">
        <v>0.97</v>
      </c>
      <c r="H109">
        <f t="shared" si="12"/>
        <v>3.9999999999999925E-2</v>
      </c>
      <c r="I109">
        <f t="shared" si="13"/>
        <v>0</v>
      </c>
      <c r="J109">
        <f t="shared" si="14"/>
        <v>0</v>
      </c>
      <c r="K109" s="14">
        <f t="shared" si="16"/>
        <v>-7.6327832942979512E-17</v>
      </c>
      <c r="L109">
        <f t="shared" si="17"/>
        <v>0</v>
      </c>
      <c r="M109">
        <f t="shared" si="18"/>
        <v>3.9999999999999925E-2</v>
      </c>
      <c r="N109">
        <f t="shared" si="19"/>
        <v>0</v>
      </c>
    </row>
    <row r="110" spans="1:14" x14ac:dyDescent="0.25">
      <c r="A110" t="s">
        <v>1626</v>
      </c>
      <c r="B110" t="s">
        <v>1625</v>
      </c>
      <c r="C110" t="s">
        <v>2036</v>
      </c>
      <c r="D110">
        <f t="shared" si="10"/>
        <v>1.04</v>
      </c>
      <c r="E110">
        <f t="shared" si="11"/>
        <v>4.0000000000000036E-2</v>
      </c>
      <c r="F110">
        <f t="shared" si="15"/>
        <v>0</v>
      </c>
      <c r="G110">
        <v>0.97</v>
      </c>
      <c r="H110">
        <f t="shared" si="12"/>
        <v>3.9999999999999925E-2</v>
      </c>
      <c r="I110">
        <f t="shared" si="13"/>
        <v>0</v>
      </c>
      <c r="J110">
        <f t="shared" si="14"/>
        <v>0</v>
      </c>
      <c r="K110" s="14">
        <f t="shared" si="16"/>
        <v>-1.1102230246251565E-16</v>
      </c>
      <c r="L110">
        <f t="shared" si="17"/>
        <v>0</v>
      </c>
      <c r="M110">
        <f t="shared" si="18"/>
        <v>3.9999999999999925E-2</v>
      </c>
      <c r="N110">
        <f t="shared" si="19"/>
        <v>0</v>
      </c>
    </row>
    <row r="111" spans="1:14" x14ac:dyDescent="0.25">
      <c r="A111" t="s">
        <v>1624</v>
      </c>
      <c r="B111" t="s">
        <v>1623</v>
      </c>
      <c r="C111" t="s">
        <v>2036</v>
      </c>
      <c r="D111">
        <f t="shared" si="10"/>
        <v>1.04</v>
      </c>
      <c r="E111">
        <f t="shared" si="11"/>
        <v>4.0000000000000036E-2</v>
      </c>
      <c r="F111">
        <f t="shared" si="15"/>
        <v>0</v>
      </c>
      <c r="G111">
        <v>0.97</v>
      </c>
      <c r="H111">
        <f t="shared" si="12"/>
        <v>3.9999999999999925E-2</v>
      </c>
      <c r="I111">
        <f t="shared" si="13"/>
        <v>0</v>
      </c>
      <c r="J111">
        <f t="shared" si="14"/>
        <v>0</v>
      </c>
      <c r="K111" s="14">
        <f t="shared" si="16"/>
        <v>-1.1102230246251565E-16</v>
      </c>
      <c r="L111">
        <f t="shared" si="17"/>
        <v>0</v>
      </c>
      <c r="M111">
        <f t="shared" si="18"/>
        <v>3.9999999999999925E-2</v>
      </c>
      <c r="N111">
        <f t="shared" si="19"/>
        <v>0</v>
      </c>
    </row>
    <row r="112" spans="1:14" x14ac:dyDescent="0.25">
      <c r="A112" t="s">
        <v>1622</v>
      </c>
      <c r="B112" t="s">
        <v>1621</v>
      </c>
      <c r="C112" t="s">
        <v>2036</v>
      </c>
      <c r="D112">
        <f t="shared" si="10"/>
        <v>1.04</v>
      </c>
      <c r="E112">
        <f t="shared" si="11"/>
        <v>4.0000000000000036E-2</v>
      </c>
      <c r="F112">
        <f t="shared" si="15"/>
        <v>0</v>
      </c>
      <c r="G112">
        <v>0.97</v>
      </c>
      <c r="H112">
        <f t="shared" si="12"/>
        <v>3.9999999999999925E-2</v>
      </c>
      <c r="I112">
        <f t="shared" si="13"/>
        <v>0</v>
      </c>
      <c r="J112">
        <f t="shared" si="14"/>
        <v>0</v>
      </c>
      <c r="K112" s="14">
        <f t="shared" si="16"/>
        <v>-1.1102230246251565E-16</v>
      </c>
      <c r="L112">
        <f t="shared" si="17"/>
        <v>0</v>
      </c>
      <c r="M112">
        <f t="shared" si="18"/>
        <v>3.9999999999999925E-2</v>
      </c>
      <c r="N112">
        <f t="shared" si="19"/>
        <v>0</v>
      </c>
    </row>
    <row r="113" spans="1:14" x14ac:dyDescent="0.25">
      <c r="A113" t="s">
        <v>1614</v>
      </c>
      <c r="B113" t="s">
        <v>1613</v>
      </c>
      <c r="C113" t="s">
        <v>2036</v>
      </c>
      <c r="D113">
        <f t="shared" si="10"/>
        <v>1.04</v>
      </c>
      <c r="E113">
        <f t="shared" si="11"/>
        <v>4.0000000000000036E-2</v>
      </c>
      <c r="F113">
        <f t="shared" si="15"/>
        <v>0</v>
      </c>
      <c r="G113">
        <v>0.97</v>
      </c>
      <c r="H113">
        <f t="shared" si="12"/>
        <v>3.9999999999999925E-2</v>
      </c>
      <c r="I113">
        <f t="shared" si="13"/>
        <v>0</v>
      </c>
      <c r="J113">
        <f t="shared" si="14"/>
        <v>0</v>
      </c>
      <c r="K113" s="14">
        <f t="shared" si="16"/>
        <v>-1.1102230246251565E-16</v>
      </c>
      <c r="L113">
        <f t="shared" si="17"/>
        <v>0</v>
      </c>
      <c r="M113">
        <f t="shared" si="18"/>
        <v>3.9999999999999925E-2</v>
      </c>
      <c r="N113">
        <f t="shared" si="19"/>
        <v>0</v>
      </c>
    </row>
    <row r="114" spans="1:14" x14ac:dyDescent="0.25">
      <c r="A114" t="s">
        <v>1612</v>
      </c>
      <c r="B114" t="s">
        <v>1611</v>
      </c>
      <c r="C114" t="s">
        <v>2036</v>
      </c>
      <c r="D114">
        <f t="shared" si="10"/>
        <v>1.04</v>
      </c>
      <c r="E114">
        <f t="shared" si="11"/>
        <v>4.0000000000000036E-2</v>
      </c>
      <c r="F114">
        <f t="shared" si="15"/>
        <v>0</v>
      </c>
      <c r="G114">
        <v>0.97</v>
      </c>
      <c r="H114">
        <f t="shared" si="12"/>
        <v>3.9999999999999925E-2</v>
      </c>
      <c r="I114">
        <f t="shared" si="13"/>
        <v>0</v>
      </c>
      <c r="J114">
        <f t="shared" si="14"/>
        <v>0</v>
      </c>
      <c r="K114" s="14">
        <f t="shared" si="16"/>
        <v>-1.1102230246251565E-16</v>
      </c>
      <c r="L114">
        <f t="shared" si="17"/>
        <v>0</v>
      </c>
      <c r="M114">
        <f t="shared" si="18"/>
        <v>3.9999999999999925E-2</v>
      </c>
      <c r="N114">
        <f t="shared" si="19"/>
        <v>0</v>
      </c>
    </row>
    <row r="115" spans="1:14" x14ac:dyDescent="0.25">
      <c r="A115" t="s">
        <v>1610</v>
      </c>
      <c r="B115" t="s">
        <v>1609</v>
      </c>
      <c r="C115" t="s">
        <v>2036</v>
      </c>
      <c r="D115">
        <f t="shared" si="10"/>
        <v>1.04</v>
      </c>
      <c r="E115">
        <f t="shared" si="11"/>
        <v>4.0000000000000036E-2</v>
      </c>
      <c r="F115">
        <f t="shared" si="15"/>
        <v>0</v>
      </c>
      <c r="G115">
        <v>0.97</v>
      </c>
      <c r="H115">
        <f t="shared" si="12"/>
        <v>3.9999999999999925E-2</v>
      </c>
      <c r="I115">
        <f t="shared" si="13"/>
        <v>0</v>
      </c>
      <c r="J115">
        <f t="shared" si="14"/>
        <v>0</v>
      </c>
      <c r="K115" s="14">
        <f t="shared" si="16"/>
        <v>-1.1102230246251565E-16</v>
      </c>
      <c r="L115">
        <f t="shared" si="17"/>
        <v>0</v>
      </c>
      <c r="M115">
        <f t="shared" si="18"/>
        <v>3.9999999999999925E-2</v>
      </c>
      <c r="N115">
        <f t="shared" si="19"/>
        <v>0</v>
      </c>
    </row>
    <row r="116" spans="1:14" x14ac:dyDescent="0.25">
      <c r="A116" t="s">
        <v>1608</v>
      </c>
      <c r="B116" t="s">
        <v>1607</v>
      </c>
      <c r="C116" t="s">
        <v>2036</v>
      </c>
      <c r="D116">
        <f t="shared" si="10"/>
        <v>1.04</v>
      </c>
      <c r="E116">
        <f t="shared" si="11"/>
        <v>4.0000000000000036E-2</v>
      </c>
      <c r="F116">
        <f t="shared" si="15"/>
        <v>0</v>
      </c>
      <c r="G116">
        <v>0.97</v>
      </c>
      <c r="H116">
        <f t="shared" si="12"/>
        <v>3.9999999999999925E-2</v>
      </c>
      <c r="I116">
        <f t="shared" si="13"/>
        <v>0</v>
      </c>
      <c r="J116">
        <f t="shared" si="14"/>
        <v>0</v>
      </c>
      <c r="K116" s="14">
        <f t="shared" si="16"/>
        <v>-1.1102230246251565E-16</v>
      </c>
      <c r="L116">
        <f t="shared" si="17"/>
        <v>0</v>
      </c>
      <c r="M116">
        <f t="shared" si="18"/>
        <v>3.9999999999999925E-2</v>
      </c>
      <c r="N116">
        <f t="shared" si="19"/>
        <v>0</v>
      </c>
    </row>
    <row r="117" spans="1:14" x14ac:dyDescent="0.25">
      <c r="A117" t="s">
        <v>1602</v>
      </c>
      <c r="B117" t="s">
        <v>1601</v>
      </c>
      <c r="C117" t="s">
        <v>2036</v>
      </c>
      <c r="D117">
        <f t="shared" si="10"/>
        <v>1.04</v>
      </c>
      <c r="E117">
        <f t="shared" si="11"/>
        <v>4.0000000000000036E-2</v>
      </c>
      <c r="F117">
        <f t="shared" si="15"/>
        <v>0</v>
      </c>
      <c r="G117">
        <v>0.97</v>
      </c>
      <c r="H117">
        <f t="shared" si="12"/>
        <v>3.9999999999999925E-2</v>
      </c>
      <c r="I117">
        <f t="shared" si="13"/>
        <v>0</v>
      </c>
      <c r="J117">
        <f t="shared" si="14"/>
        <v>0</v>
      </c>
      <c r="K117" s="14">
        <f t="shared" si="16"/>
        <v>-1.1102230246251565E-16</v>
      </c>
      <c r="L117">
        <f t="shared" si="17"/>
        <v>0</v>
      </c>
      <c r="M117">
        <f t="shared" si="18"/>
        <v>3.9999999999999925E-2</v>
      </c>
      <c r="N117">
        <f t="shared" si="19"/>
        <v>0</v>
      </c>
    </row>
    <row r="118" spans="1:14" x14ac:dyDescent="0.25">
      <c r="A118" t="s">
        <v>1600</v>
      </c>
      <c r="B118" t="s">
        <v>1599</v>
      </c>
      <c r="C118" t="s">
        <v>2036</v>
      </c>
      <c r="D118">
        <f t="shared" si="10"/>
        <v>1.04</v>
      </c>
      <c r="E118">
        <f t="shared" si="11"/>
        <v>4.0000000000000036E-2</v>
      </c>
      <c r="F118">
        <f t="shared" si="15"/>
        <v>0</v>
      </c>
      <c r="G118">
        <v>0.97</v>
      </c>
      <c r="H118">
        <f t="shared" si="12"/>
        <v>3.9999999999999925E-2</v>
      </c>
      <c r="I118">
        <f t="shared" si="13"/>
        <v>0</v>
      </c>
      <c r="J118">
        <f t="shared" si="14"/>
        <v>0</v>
      </c>
      <c r="K118" s="14">
        <f t="shared" si="16"/>
        <v>-1.1102230246251565E-16</v>
      </c>
      <c r="L118">
        <f t="shared" si="17"/>
        <v>0</v>
      </c>
      <c r="M118">
        <f t="shared" si="18"/>
        <v>3.9999999999999925E-2</v>
      </c>
      <c r="N118">
        <f t="shared" si="19"/>
        <v>0</v>
      </c>
    </row>
    <row r="119" spans="1:14" x14ac:dyDescent="0.25">
      <c r="A119" t="s">
        <v>1598</v>
      </c>
      <c r="B119" t="s">
        <v>1597</v>
      </c>
      <c r="C119" t="s">
        <v>2036</v>
      </c>
      <c r="D119">
        <f t="shared" si="10"/>
        <v>1.04</v>
      </c>
      <c r="E119">
        <f t="shared" si="11"/>
        <v>4.0000000000000036E-2</v>
      </c>
      <c r="F119">
        <f t="shared" si="15"/>
        <v>0</v>
      </c>
      <c r="G119">
        <v>0.97</v>
      </c>
      <c r="H119">
        <f t="shared" si="12"/>
        <v>3.9999999999999925E-2</v>
      </c>
      <c r="I119">
        <f t="shared" si="13"/>
        <v>0</v>
      </c>
      <c r="J119">
        <f t="shared" si="14"/>
        <v>0</v>
      </c>
      <c r="K119" s="14">
        <f t="shared" si="16"/>
        <v>-1.1102230246251565E-16</v>
      </c>
      <c r="L119">
        <f t="shared" si="17"/>
        <v>0</v>
      </c>
      <c r="M119">
        <f t="shared" si="18"/>
        <v>3.9999999999999925E-2</v>
      </c>
      <c r="N119">
        <f t="shared" si="19"/>
        <v>0</v>
      </c>
    </row>
    <row r="120" spans="1:14" x14ac:dyDescent="0.25">
      <c r="A120" t="s">
        <v>1592</v>
      </c>
      <c r="B120" t="s">
        <v>1591</v>
      </c>
      <c r="C120" t="s">
        <v>2036</v>
      </c>
      <c r="D120">
        <f t="shared" si="10"/>
        <v>1.04</v>
      </c>
      <c r="E120">
        <f t="shared" si="11"/>
        <v>4.0000000000000036E-2</v>
      </c>
      <c r="F120">
        <f t="shared" si="15"/>
        <v>0</v>
      </c>
      <c r="G120">
        <v>0.97</v>
      </c>
      <c r="H120">
        <f t="shared" si="12"/>
        <v>3.9999999999999925E-2</v>
      </c>
      <c r="I120">
        <f t="shared" si="13"/>
        <v>0</v>
      </c>
      <c r="J120">
        <f t="shared" si="14"/>
        <v>0</v>
      </c>
      <c r="K120" s="14">
        <f t="shared" si="16"/>
        <v>-1.1102230246251565E-16</v>
      </c>
      <c r="L120">
        <f t="shared" si="17"/>
        <v>0</v>
      </c>
      <c r="M120">
        <f t="shared" si="18"/>
        <v>3.9999999999999925E-2</v>
      </c>
      <c r="N120">
        <f t="shared" si="19"/>
        <v>0</v>
      </c>
    </row>
    <row r="121" spans="1:14" x14ac:dyDescent="0.25">
      <c r="A121" t="s">
        <v>1580</v>
      </c>
      <c r="B121" t="s">
        <v>1579</v>
      </c>
      <c r="C121" t="s">
        <v>2036</v>
      </c>
      <c r="D121">
        <f t="shared" si="10"/>
        <v>1.04</v>
      </c>
      <c r="E121">
        <f t="shared" si="11"/>
        <v>4.0000000000000036E-2</v>
      </c>
      <c r="F121">
        <f t="shared" si="15"/>
        <v>0</v>
      </c>
      <c r="G121">
        <v>0.97</v>
      </c>
      <c r="H121">
        <f t="shared" si="12"/>
        <v>3.9999999999999925E-2</v>
      </c>
      <c r="I121">
        <f t="shared" si="13"/>
        <v>0</v>
      </c>
      <c r="J121">
        <f t="shared" si="14"/>
        <v>0</v>
      </c>
      <c r="K121" s="14">
        <f t="shared" si="16"/>
        <v>-1.1102230246251565E-16</v>
      </c>
      <c r="L121">
        <f t="shared" si="17"/>
        <v>0</v>
      </c>
      <c r="M121">
        <f t="shared" si="18"/>
        <v>3.9999999999999925E-2</v>
      </c>
      <c r="N121">
        <f t="shared" si="19"/>
        <v>0</v>
      </c>
    </row>
    <row r="122" spans="1:14" x14ac:dyDescent="0.25">
      <c r="A122" t="s">
        <v>1570</v>
      </c>
      <c r="B122" t="s">
        <v>1569</v>
      </c>
      <c r="C122" t="s">
        <v>2036</v>
      </c>
      <c r="D122">
        <f t="shared" si="10"/>
        <v>1.04</v>
      </c>
      <c r="E122">
        <f t="shared" si="11"/>
        <v>4.0000000000000036E-2</v>
      </c>
      <c r="F122">
        <f t="shared" si="15"/>
        <v>0</v>
      </c>
      <c r="G122">
        <v>0.97</v>
      </c>
      <c r="H122">
        <f t="shared" si="12"/>
        <v>3.9999999999999925E-2</v>
      </c>
      <c r="I122">
        <f t="shared" si="13"/>
        <v>0</v>
      </c>
      <c r="J122">
        <f t="shared" si="14"/>
        <v>0</v>
      </c>
      <c r="K122" s="14">
        <f t="shared" si="16"/>
        <v>-1.1102230246251565E-16</v>
      </c>
      <c r="L122">
        <f t="shared" si="17"/>
        <v>0</v>
      </c>
      <c r="M122">
        <f t="shared" si="18"/>
        <v>3.9999999999999925E-2</v>
      </c>
      <c r="N122">
        <f t="shared" si="19"/>
        <v>0</v>
      </c>
    </row>
    <row r="123" spans="1:14" x14ac:dyDescent="0.25">
      <c r="A123" t="s">
        <v>1558</v>
      </c>
      <c r="B123" t="s">
        <v>1557</v>
      </c>
      <c r="C123" t="s">
        <v>2036</v>
      </c>
      <c r="D123">
        <f t="shared" si="10"/>
        <v>1.04</v>
      </c>
      <c r="E123">
        <f t="shared" si="11"/>
        <v>4.0000000000000036E-2</v>
      </c>
      <c r="F123">
        <f t="shared" si="15"/>
        <v>0</v>
      </c>
      <c r="G123">
        <v>0.97</v>
      </c>
      <c r="H123">
        <f t="shared" si="12"/>
        <v>3.9999999999999925E-2</v>
      </c>
      <c r="I123">
        <f t="shared" si="13"/>
        <v>0</v>
      </c>
      <c r="J123">
        <f t="shared" si="14"/>
        <v>0</v>
      </c>
      <c r="K123" s="14">
        <f t="shared" si="16"/>
        <v>-1.1102230246251565E-16</v>
      </c>
      <c r="L123">
        <f t="shared" si="17"/>
        <v>0</v>
      </c>
      <c r="M123">
        <f t="shared" si="18"/>
        <v>3.9999999999999925E-2</v>
      </c>
      <c r="N123">
        <f t="shared" si="19"/>
        <v>0</v>
      </c>
    </row>
    <row r="124" spans="1:14" x14ac:dyDescent="0.25">
      <c r="A124" t="s">
        <v>1552</v>
      </c>
      <c r="B124" t="s">
        <v>1551</v>
      </c>
      <c r="C124" t="s">
        <v>2036</v>
      </c>
      <c r="D124">
        <f t="shared" si="10"/>
        <v>0.98160000000000003</v>
      </c>
      <c r="E124">
        <f t="shared" si="11"/>
        <v>0.04</v>
      </c>
      <c r="F124">
        <f t="shared" si="15"/>
        <v>0</v>
      </c>
      <c r="G124">
        <v>0.97</v>
      </c>
      <c r="H124">
        <f t="shared" si="12"/>
        <v>3.9999999999999925E-2</v>
      </c>
      <c r="I124">
        <f t="shared" si="13"/>
        <v>0</v>
      </c>
      <c r="J124">
        <f t="shared" si="14"/>
        <v>0</v>
      </c>
      <c r="K124" s="14">
        <f t="shared" si="16"/>
        <v>-7.6327832942979512E-17</v>
      </c>
      <c r="L124">
        <f t="shared" si="17"/>
        <v>0</v>
      </c>
      <c r="M124">
        <f t="shared" si="18"/>
        <v>3.9999999999999925E-2</v>
      </c>
      <c r="N124">
        <f t="shared" si="19"/>
        <v>0</v>
      </c>
    </row>
    <row r="125" spans="1:14" x14ac:dyDescent="0.25">
      <c r="A125" t="s">
        <v>1550</v>
      </c>
      <c r="B125" t="s">
        <v>1549</v>
      </c>
      <c r="C125" t="s">
        <v>2036</v>
      </c>
      <c r="D125">
        <f t="shared" si="10"/>
        <v>1.04</v>
      </c>
      <c r="E125">
        <f t="shared" si="11"/>
        <v>4.0000000000000036E-2</v>
      </c>
      <c r="F125">
        <f t="shared" si="15"/>
        <v>0</v>
      </c>
      <c r="G125">
        <v>0.97</v>
      </c>
      <c r="H125">
        <f t="shared" si="12"/>
        <v>3.9999999999999925E-2</v>
      </c>
      <c r="I125">
        <f t="shared" si="13"/>
        <v>0</v>
      </c>
      <c r="J125">
        <f t="shared" si="14"/>
        <v>0</v>
      </c>
      <c r="K125" s="14">
        <f t="shared" si="16"/>
        <v>-1.1102230246251565E-16</v>
      </c>
      <c r="L125">
        <f t="shared" si="17"/>
        <v>0</v>
      </c>
      <c r="M125">
        <f t="shared" si="18"/>
        <v>3.9999999999999925E-2</v>
      </c>
      <c r="N125">
        <f t="shared" si="19"/>
        <v>0</v>
      </c>
    </row>
    <row r="126" spans="1:14" x14ac:dyDescent="0.25">
      <c r="A126" t="s">
        <v>1542</v>
      </c>
      <c r="B126" t="s">
        <v>1541</v>
      </c>
      <c r="C126" t="s">
        <v>2036</v>
      </c>
      <c r="D126">
        <f t="shared" si="10"/>
        <v>1.04</v>
      </c>
      <c r="E126">
        <f t="shared" si="11"/>
        <v>4.0000000000000036E-2</v>
      </c>
      <c r="F126">
        <f t="shared" si="15"/>
        <v>0</v>
      </c>
      <c r="G126">
        <v>0.97</v>
      </c>
      <c r="H126">
        <f t="shared" si="12"/>
        <v>3.9999999999999925E-2</v>
      </c>
      <c r="I126">
        <f t="shared" si="13"/>
        <v>0</v>
      </c>
      <c r="J126">
        <f t="shared" si="14"/>
        <v>0</v>
      </c>
      <c r="K126" s="14">
        <f t="shared" si="16"/>
        <v>-1.1102230246251565E-16</v>
      </c>
      <c r="L126">
        <f t="shared" si="17"/>
        <v>0</v>
      </c>
      <c r="M126">
        <f t="shared" si="18"/>
        <v>3.9999999999999925E-2</v>
      </c>
      <c r="N126">
        <f t="shared" si="19"/>
        <v>0</v>
      </c>
    </row>
    <row r="127" spans="1:14" x14ac:dyDescent="0.25">
      <c r="A127" t="s">
        <v>1540</v>
      </c>
      <c r="B127" t="s">
        <v>1539</v>
      </c>
      <c r="C127" t="s">
        <v>2036</v>
      </c>
      <c r="D127">
        <f t="shared" si="10"/>
        <v>1.04</v>
      </c>
      <c r="E127">
        <f t="shared" si="11"/>
        <v>4.0000000000000036E-2</v>
      </c>
      <c r="F127">
        <f t="shared" si="15"/>
        <v>0</v>
      </c>
      <c r="G127">
        <v>0.97</v>
      </c>
      <c r="H127">
        <f t="shared" si="12"/>
        <v>3.9999999999999925E-2</v>
      </c>
      <c r="I127">
        <f t="shared" si="13"/>
        <v>0</v>
      </c>
      <c r="J127">
        <f t="shared" si="14"/>
        <v>0</v>
      </c>
      <c r="K127" s="14">
        <f t="shared" si="16"/>
        <v>-1.1102230246251565E-16</v>
      </c>
      <c r="L127">
        <f t="shared" si="17"/>
        <v>0</v>
      </c>
      <c r="M127">
        <f t="shared" si="18"/>
        <v>3.9999999999999925E-2</v>
      </c>
      <c r="N127">
        <f t="shared" si="19"/>
        <v>0</v>
      </c>
    </row>
    <row r="128" spans="1:14" x14ac:dyDescent="0.25">
      <c r="A128" t="s">
        <v>1538</v>
      </c>
      <c r="B128" t="s">
        <v>1537</v>
      </c>
      <c r="C128" t="s">
        <v>2036</v>
      </c>
      <c r="D128">
        <f t="shared" si="10"/>
        <v>1.04</v>
      </c>
      <c r="E128">
        <f t="shared" si="11"/>
        <v>4.0000000000000036E-2</v>
      </c>
      <c r="F128">
        <f t="shared" si="15"/>
        <v>0</v>
      </c>
      <c r="G128">
        <v>0.97</v>
      </c>
      <c r="H128">
        <f t="shared" si="12"/>
        <v>3.9999999999999925E-2</v>
      </c>
      <c r="I128">
        <f t="shared" si="13"/>
        <v>0</v>
      </c>
      <c r="J128">
        <f t="shared" si="14"/>
        <v>0</v>
      </c>
      <c r="K128" s="14">
        <f t="shared" si="16"/>
        <v>-1.1102230246251565E-16</v>
      </c>
      <c r="L128">
        <f t="shared" si="17"/>
        <v>0</v>
      </c>
      <c r="M128">
        <f t="shared" si="18"/>
        <v>3.9999999999999925E-2</v>
      </c>
      <c r="N128">
        <f t="shared" si="19"/>
        <v>0</v>
      </c>
    </row>
    <row r="129" spans="1:14" x14ac:dyDescent="0.25">
      <c r="A129" t="s">
        <v>1536</v>
      </c>
      <c r="B129" t="s">
        <v>1535</v>
      </c>
      <c r="C129" t="s">
        <v>2036</v>
      </c>
      <c r="D129">
        <f t="shared" si="10"/>
        <v>1.04</v>
      </c>
      <c r="E129">
        <f t="shared" si="11"/>
        <v>4.0000000000000036E-2</v>
      </c>
      <c r="F129">
        <f t="shared" si="15"/>
        <v>0</v>
      </c>
      <c r="G129">
        <v>0.97</v>
      </c>
      <c r="H129">
        <f t="shared" si="12"/>
        <v>3.9999999999999925E-2</v>
      </c>
      <c r="I129">
        <f t="shared" si="13"/>
        <v>0</v>
      </c>
      <c r="J129">
        <f t="shared" si="14"/>
        <v>0</v>
      </c>
      <c r="K129" s="14">
        <f t="shared" si="16"/>
        <v>-1.1102230246251565E-16</v>
      </c>
      <c r="L129">
        <f t="shared" si="17"/>
        <v>0</v>
      </c>
      <c r="M129">
        <f t="shared" si="18"/>
        <v>3.9999999999999925E-2</v>
      </c>
      <c r="N129">
        <f t="shared" si="19"/>
        <v>0</v>
      </c>
    </row>
    <row r="130" spans="1:14" x14ac:dyDescent="0.25">
      <c r="A130" t="s">
        <v>1532</v>
      </c>
      <c r="B130" t="s">
        <v>1531</v>
      </c>
      <c r="C130" t="s">
        <v>2036</v>
      </c>
      <c r="D130">
        <f t="shared" ref="D130:D193" si="20">VLOOKUP(A130,tax_rates,3,FALSE)</f>
        <v>1.04</v>
      </c>
      <c r="E130">
        <f t="shared" ref="E130:E193" si="21">MAX(0.04,MIN(0.08,D130-1))</f>
        <v>4.0000000000000036E-2</v>
      </c>
      <c r="F130">
        <f t="shared" si="15"/>
        <v>0</v>
      </c>
      <c r="G130">
        <v>0.97</v>
      </c>
      <c r="H130">
        <f t="shared" ref="H130:H193" si="22">MAX(MIN(0.08,G130-0.93),0)</f>
        <v>3.9999999999999925E-2</v>
      </c>
      <c r="I130">
        <f t="shared" ref="I130:I193" si="23">MAX(0,MIN(G130-0.93-H130,0.0583))</f>
        <v>0</v>
      </c>
      <c r="J130">
        <f t="shared" ref="J130:J193" si="24">IF(C130="y",G130-0.93-H130-I130,0)</f>
        <v>0</v>
      </c>
      <c r="K130" s="14">
        <f t="shared" si="16"/>
        <v>-1.1102230246251565E-16</v>
      </c>
      <c r="L130">
        <f t="shared" si="17"/>
        <v>0</v>
      </c>
      <c r="M130">
        <f t="shared" si="18"/>
        <v>3.9999999999999925E-2</v>
      </c>
      <c r="N130">
        <f t="shared" si="19"/>
        <v>0</v>
      </c>
    </row>
    <row r="131" spans="1:14" x14ac:dyDescent="0.25">
      <c r="A131" t="s">
        <v>1530</v>
      </c>
      <c r="B131" t="s">
        <v>1529</v>
      </c>
      <c r="C131" t="s">
        <v>2036</v>
      </c>
      <c r="D131">
        <f t="shared" si="20"/>
        <v>1.0374000000000001</v>
      </c>
      <c r="E131">
        <f t="shared" si="21"/>
        <v>0.04</v>
      </c>
      <c r="F131">
        <f t="shared" ref="F131:F194" si="25">MIN(MAX(D131-1-E131,0),0.0583)</f>
        <v>0</v>
      </c>
      <c r="G131">
        <v>0.97</v>
      </c>
      <c r="H131">
        <f t="shared" si="22"/>
        <v>3.9999999999999925E-2</v>
      </c>
      <c r="I131">
        <f t="shared" si="23"/>
        <v>0</v>
      </c>
      <c r="J131">
        <f t="shared" si="24"/>
        <v>0</v>
      </c>
      <c r="K131" s="14">
        <f t="shared" ref="K131:K194" si="26">H131-E131</f>
        <v>-7.6327832942979512E-17</v>
      </c>
      <c r="L131">
        <f t="shared" ref="L131:L194" si="27">I131-F131</f>
        <v>0</v>
      </c>
      <c r="M131">
        <f t="shared" ref="M131:M194" si="28">MIN(E131,H131)</f>
        <v>3.9999999999999925E-2</v>
      </c>
      <c r="N131">
        <f t="shared" ref="N131:N194" si="29">MIN(F131,I131)</f>
        <v>0</v>
      </c>
    </row>
    <row r="132" spans="1:14" x14ac:dyDescent="0.25">
      <c r="A132" t="s">
        <v>1526</v>
      </c>
      <c r="B132" t="s">
        <v>1525</v>
      </c>
      <c r="C132" t="s">
        <v>2036</v>
      </c>
      <c r="D132">
        <f t="shared" si="20"/>
        <v>1.04</v>
      </c>
      <c r="E132">
        <f t="shared" si="21"/>
        <v>4.0000000000000036E-2</v>
      </c>
      <c r="F132">
        <f t="shared" si="25"/>
        <v>0</v>
      </c>
      <c r="G132">
        <v>0.97</v>
      </c>
      <c r="H132">
        <f t="shared" si="22"/>
        <v>3.9999999999999925E-2</v>
      </c>
      <c r="I132">
        <f t="shared" si="23"/>
        <v>0</v>
      </c>
      <c r="J132">
        <f t="shared" si="24"/>
        <v>0</v>
      </c>
      <c r="K132" s="14">
        <f t="shared" si="26"/>
        <v>-1.1102230246251565E-16</v>
      </c>
      <c r="L132">
        <f t="shared" si="27"/>
        <v>0</v>
      </c>
      <c r="M132">
        <f t="shared" si="28"/>
        <v>3.9999999999999925E-2</v>
      </c>
      <c r="N132">
        <f t="shared" si="29"/>
        <v>0</v>
      </c>
    </row>
    <row r="133" spans="1:14" x14ac:dyDescent="0.25">
      <c r="A133" t="s">
        <v>1522</v>
      </c>
      <c r="B133" t="s">
        <v>1521</v>
      </c>
      <c r="C133" t="s">
        <v>2036</v>
      </c>
      <c r="D133">
        <f t="shared" si="20"/>
        <v>1.04</v>
      </c>
      <c r="E133">
        <f t="shared" si="21"/>
        <v>4.0000000000000036E-2</v>
      </c>
      <c r="F133">
        <f t="shared" si="25"/>
        <v>0</v>
      </c>
      <c r="G133">
        <v>0.97</v>
      </c>
      <c r="H133">
        <f t="shared" si="22"/>
        <v>3.9999999999999925E-2</v>
      </c>
      <c r="I133">
        <f t="shared" si="23"/>
        <v>0</v>
      </c>
      <c r="J133">
        <f t="shared" si="24"/>
        <v>0</v>
      </c>
      <c r="K133" s="14">
        <f t="shared" si="26"/>
        <v>-1.1102230246251565E-16</v>
      </c>
      <c r="L133">
        <f t="shared" si="27"/>
        <v>0</v>
      </c>
      <c r="M133">
        <f t="shared" si="28"/>
        <v>3.9999999999999925E-2</v>
      </c>
      <c r="N133">
        <f t="shared" si="29"/>
        <v>0</v>
      </c>
    </row>
    <row r="134" spans="1:14" x14ac:dyDescent="0.25">
      <c r="A134" t="s">
        <v>1510</v>
      </c>
      <c r="B134" t="s">
        <v>1509</v>
      </c>
      <c r="C134" t="s">
        <v>2036</v>
      </c>
      <c r="D134">
        <f t="shared" si="20"/>
        <v>1.04</v>
      </c>
      <c r="E134">
        <f t="shared" si="21"/>
        <v>4.0000000000000036E-2</v>
      </c>
      <c r="F134">
        <f t="shared" si="25"/>
        <v>0</v>
      </c>
      <c r="G134">
        <v>0.97</v>
      </c>
      <c r="H134">
        <f t="shared" si="22"/>
        <v>3.9999999999999925E-2</v>
      </c>
      <c r="I134">
        <f t="shared" si="23"/>
        <v>0</v>
      </c>
      <c r="J134">
        <f t="shared" si="24"/>
        <v>0</v>
      </c>
      <c r="K134" s="14">
        <f t="shared" si="26"/>
        <v>-1.1102230246251565E-16</v>
      </c>
      <c r="L134">
        <f t="shared" si="27"/>
        <v>0</v>
      </c>
      <c r="M134">
        <f t="shared" si="28"/>
        <v>3.9999999999999925E-2</v>
      </c>
      <c r="N134">
        <f t="shared" si="29"/>
        <v>0</v>
      </c>
    </row>
    <row r="135" spans="1:14" x14ac:dyDescent="0.25">
      <c r="A135" t="s">
        <v>1508</v>
      </c>
      <c r="B135" t="s">
        <v>1507</v>
      </c>
      <c r="C135" t="s">
        <v>2036</v>
      </c>
      <c r="D135">
        <f t="shared" si="20"/>
        <v>1.04</v>
      </c>
      <c r="E135">
        <f t="shared" si="21"/>
        <v>4.0000000000000036E-2</v>
      </c>
      <c r="F135">
        <f t="shared" si="25"/>
        <v>0</v>
      </c>
      <c r="G135">
        <v>0.97</v>
      </c>
      <c r="H135">
        <f t="shared" si="22"/>
        <v>3.9999999999999925E-2</v>
      </c>
      <c r="I135">
        <f t="shared" si="23"/>
        <v>0</v>
      </c>
      <c r="J135">
        <f t="shared" si="24"/>
        <v>0</v>
      </c>
      <c r="K135" s="14">
        <f t="shared" si="26"/>
        <v>-1.1102230246251565E-16</v>
      </c>
      <c r="L135">
        <f t="shared" si="27"/>
        <v>0</v>
      </c>
      <c r="M135">
        <f t="shared" si="28"/>
        <v>3.9999999999999925E-2</v>
      </c>
      <c r="N135">
        <f t="shared" si="29"/>
        <v>0</v>
      </c>
    </row>
    <row r="136" spans="1:14" x14ac:dyDescent="0.25">
      <c r="A136" t="s">
        <v>1506</v>
      </c>
      <c r="B136" t="s">
        <v>1505</v>
      </c>
      <c r="C136" t="s">
        <v>2036</v>
      </c>
      <c r="D136">
        <f t="shared" si="20"/>
        <v>1.04</v>
      </c>
      <c r="E136">
        <f t="shared" si="21"/>
        <v>4.0000000000000036E-2</v>
      </c>
      <c r="F136">
        <f t="shared" si="25"/>
        <v>0</v>
      </c>
      <c r="G136">
        <v>0.97</v>
      </c>
      <c r="H136">
        <f t="shared" si="22"/>
        <v>3.9999999999999925E-2</v>
      </c>
      <c r="I136">
        <f t="shared" si="23"/>
        <v>0</v>
      </c>
      <c r="J136">
        <f t="shared" si="24"/>
        <v>0</v>
      </c>
      <c r="K136" s="14">
        <f t="shared" si="26"/>
        <v>-1.1102230246251565E-16</v>
      </c>
      <c r="L136">
        <f t="shared" si="27"/>
        <v>0</v>
      </c>
      <c r="M136">
        <f t="shared" si="28"/>
        <v>3.9999999999999925E-2</v>
      </c>
      <c r="N136">
        <f t="shared" si="29"/>
        <v>0</v>
      </c>
    </row>
    <row r="137" spans="1:14" x14ac:dyDescent="0.25">
      <c r="A137" t="s">
        <v>1492</v>
      </c>
      <c r="B137" t="s">
        <v>1491</v>
      </c>
      <c r="C137" t="s">
        <v>2036</v>
      </c>
      <c r="D137">
        <f t="shared" si="20"/>
        <v>1.06</v>
      </c>
      <c r="E137">
        <f t="shared" si="21"/>
        <v>6.0000000000000053E-2</v>
      </c>
      <c r="F137">
        <f t="shared" si="25"/>
        <v>0</v>
      </c>
      <c r="G137">
        <v>0.97</v>
      </c>
      <c r="H137">
        <f t="shared" si="22"/>
        <v>3.9999999999999925E-2</v>
      </c>
      <c r="I137">
        <f t="shared" si="23"/>
        <v>0</v>
      </c>
      <c r="J137">
        <f t="shared" si="24"/>
        <v>0</v>
      </c>
      <c r="K137" s="14">
        <f t="shared" si="26"/>
        <v>-2.0000000000000129E-2</v>
      </c>
      <c r="L137">
        <f t="shared" si="27"/>
        <v>0</v>
      </c>
      <c r="M137">
        <f t="shared" si="28"/>
        <v>3.9999999999999925E-2</v>
      </c>
      <c r="N137">
        <f t="shared" si="29"/>
        <v>0</v>
      </c>
    </row>
    <row r="138" spans="1:14" x14ac:dyDescent="0.25">
      <c r="A138" t="s">
        <v>1486</v>
      </c>
      <c r="B138" t="s">
        <v>1485</v>
      </c>
      <c r="C138" t="s">
        <v>2036</v>
      </c>
      <c r="D138">
        <f t="shared" si="20"/>
        <v>1.0533000000000001</v>
      </c>
      <c r="E138">
        <f t="shared" si="21"/>
        <v>5.3300000000000125E-2</v>
      </c>
      <c r="F138">
        <f t="shared" si="25"/>
        <v>0</v>
      </c>
      <c r="G138">
        <v>0.97</v>
      </c>
      <c r="H138">
        <f t="shared" si="22"/>
        <v>3.9999999999999925E-2</v>
      </c>
      <c r="I138">
        <f t="shared" si="23"/>
        <v>0</v>
      </c>
      <c r="J138">
        <f t="shared" si="24"/>
        <v>0</v>
      </c>
      <c r="K138" s="14">
        <f t="shared" si="26"/>
        <v>-1.3300000000000201E-2</v>
      </c>
      <c r="L138">
        <f t="shared" si="27"/>
        <v>0</v>
      </c>
      <c r="M138">
        <f t="shared" si="28"/>
        <v>3.9999999999999925E-2</v>
      </c>
      <c r="N138">
        <f t="shared" si="29"/>
        <v>0</v>
      </c>
    </row>
    <row r="139" spans="1:14" x14ac:dyDescent="0.25">
      <c r="A139" t="s">
        <v>1480</v>
      </c>
      <c r="B139" t="s">
        <v>1479</v>
      </c>
      <c r="C139" t="s">
        <v>2036</v>
      </c>
      <c r="D139">
        <f t="shared" si="20"/>
        <v>1.04</v>
      </c>
      <c r="E139">
        <f t="shared" si="21"/>
        <v>4.0000000000000036E-2</v>
      </c>
      <c r="F139">
        <f t="shared" si="25"/>
        <v>0</v>
      </c>
      <c r="G139">
        <v>0.97</v>
      </c>
      <c r="H139">
        <f t="shared" si="22"/>
        <v>3.9999999999999925E-2</v>
      </c>
      <c r="I139">
        <f t="shared" si="23"/>
        <v>0</v>
      </c>
      <c r="J139">
        <f t="shared" si="24"/>
        <v>0</v>
      </c>
      <c r="K139" s="14">
        <f t="shared" si="26"/>
        <v>-1.1102230246251565E-16</v>
      </c>
      <c r="L139">
        <f t="shared" si="27"/>
        <v>0</v>
      </c>
      <c r="M139">
        <f t="shared" si="28"/>
        <v>3.9999999999999925E-2</v>
      </c>
      <c r="N139">
        <f t="shared" si="29"/>
        <v>0</v>
      </c>
    </row>
    <row r="140" spans="1:14" x14ac:dyDescent="0.25">
      <c r="A140" t="s">
        <v>1478</v>
      </c>
      <c r="B140" t="s">
        <v>1477</v>
      </c>
      <c r="C140" t="s">
        <v>2036</v>
      </c>
      <c r="D140">
        <f t="shared" si="20"/>
        <v>1.04</v>
      </c>
      <c r="E140">
        <f t="shared" si="21"/>
        <v>4.0000000000000036E-2</v>
      </c>
      <c r="F140">
        <f t="shared" si="25"/>
        <v>0</v>
      </c>
      <c r="G140">
        <v>0.97</v>
      </c>
      <c r="H140">
        <f t="shared" si="22"/>
        <v>3.9999999999999925E-2</v>
      </c>
      <c r="I140">
        <f t="shared" si="23"/>
        <v>0</v>
      </c>
      <c r="J140">
        <f t="shared" si="24"/>
        <v>0</v>
      </c>
      <c r="K140" s="14">
        <f t="shared" si="26"/>
        <v>-1.1102230246251565E-16</v>
      </c>
      <c r="L140">
        <f t="shared" si="27"/>
        <v>0</v>
      </c>
      <c r="M140">
        <f t="shared" si="28"/>
        <v>3.9999999999999925E-2</v>
      </c>
      <c r="N140">
        <f t="shared" si="29"/>
        <v>0</v>
      </c>
    </row>
    <row r="141" spans="1:14" x14ac:dyDescent="0.25">
      <c r="A141" t="s">
        <v>1470</v>
      </c>
      <c r="B141" t="s">
        <v>1469</v>
      </c>
      <c r="C141" t="s">
        <v>2036</v>
      </c>
      <c r="D141">
        <f t="shared" si="20"/>
        <v>1.04</v>
      </c>
      <c r="E141">
        <f t="shared" si="21"/>
        <v>4.0000000000000036E-2</v>
      </c>
      <c r="F141">
        <f t="shared" si="25"/>
        <v>0</v>
      </c>
      <c r="G141">
        <v>0.97</v>
      </c>
      <c r="H141">
        <f t="shared" si="22"/>
        <v>3.9999999999999925E-2</v>
      </c>
      <c r="I141">
        <f t="shared" si="23"/>
        <v>0</v>
      </c>
      <c r="J141">
        <f t="shared" si="24"/>
        <v>0</v>
      </c>
      <c r="K141" s="14">
        <f t="shared" si="26"/>
        <v>-1.1102230246251565E-16</v>
      </c>
      <c r="L141">
        <f t="shared" si="27"/>
        <v>0</v>
      </c>
      <c r="M141">
        <f t="shared" si="28"/>
        <v>3.9999999999999925E-2</v>
      </c>
      <c r="N141">
        <f t="shared" si="29"/>
        <v>0</v>
      </c>
    </row>
    <row r="142" spans="1:14" x14ac:dyDescent="0.25">
      <c r="A142" t="s">
        <v>1466</v>
      </c>
      <c r="B142" t="s">
        <v>1465</v>
      </c>
      <c r="C142" t="s">
        <v>2036</v>
      </c>
      <c r="D142">
        <f t="shared" si="20"/>
        <v>1.04</v>
      </c>
      <c r="E142">
        <f t="shared" si="21"/>
        <v>4.0000000000000036E-2</v>
      </c>
      <c r="F142">
        <f t="shared" si="25"/>
        <v>0</v>
      </c>
      <c r="G142">
        <v>0.97</v>
      </c>
      <c r="H142">
        <f t="shared" si="22"/>
        <v>3.9999999999999925E-2</v>
      </c>
      <c r="I142">
        <f t="shared" si="23"/>
        <v>0</v>
      </c>
      <c r="J142">
        <f t="shared" si="24"/>
        <v>0</v>
      </c>
      <c r="K142" s="14">
        <f t="shared" si="26"/>
        <v>-1.1102230246251565E-16</v>
      </c>
      <c r="L142">
        <f t="shared" si="27"/>
        <v>0</v>
      </c>
      <c r="M142">
        <f t="shared" si="28"/>
        <v>3.9999999999999925E-2</v>
      </c>
      <c r="N142">
        <f t="shared" si="29"/>
        <v>0</v>
      </c>
    </row>
    <row r="143" spans="1:14" x14ac:dyDescent="0.25">
      <c r="A143" t="s">
        <v>1464</v>
      </c>
      <c r="B143" t="s">
        <v>1463</v>
      </c>
      <c r="C143" t="s">
        <v>2036</v>
      </c>
      <c r="D143">
        <f t="shared" si="20"/>
        <v>1.06</v>
      </c>
      <c r="E143">
        <f t="shared" si="21"/>
        <v>6.0000000000000053E-2</v>
      </c>
      <c r="F143">
        <f t="shared" si="25"/>
        <v>0</v>
      </c>
      <c r="G143">
        <v>0.97</v>
      </c>
      <c r="H143">
        <f t="shared" si="22"/>
        <v>3.9999999999999925E-2</v>
      </c>
      <c r="I143">
        <f t="shared" si="23"/>
        <v>0</v>
      </c>
      <c r="J143">
        <f t="shared" si="24"/>
        <v>0</v>
      </c>
      <c r="K143" s="14">
        <f t="shared" si="26"/>
        <v>-2.0000000000000129E-2</v>
      </c>
      <c r="L143">
        <f t="shared" si="27"/>
        <v>0</v>
      </c>
      <c r="M143">
        <f t="shared" si="28"/>
        <v>3.9999999999999925E-2</v>
      </c>
      <c r="N143">
        <f t="shared" si="29"/>
        <v>0</v>
      </c>
    </row>
    <row r="144" spans="1:14" x14ac:dyDescent="0.25">
      <c r="A144" t="s">
        <v>1456</v>
      </c>
      <c r="B144" t="s">
        <v>1455</v>
      </c>
      <c r="C144" t="s">
        <v>2036</v>
      </c>
      <c r="D144">
        <f t="shared" si="20"/>
        <v>1.04</v>
      </c>
      <c r="E144">
        <f t="shared" si="21"/>
        <v>4.0000000000000036E-2</v>
      </c>
      <c r="F144">
        <f t="shared" si="25"/>
        <v>0</v>
      </c>
      <c r="G144">
        <v>0.97</v>
      </c>
      <c r="H144">
        <f t="shared" si="22"/>
        <v>3.9999999999999925E-2</v>
      </c>
      <c r="I144">
        <f t="shared" si="23"/>
        <v>0</v>
      </c>
      <c r="J144">
        <f t="shared" si="24"/>
        <v>0</v>
      </c>
      <c r="K144" s="14">
        <f t="shared" si="26"/>
        <v>-1.1102230246251565E-16</v>
      </c>
      <c r="L144">
        <f t="shared" si="27"/>
        <v>0</v>
      </c>
      <c r="M144">
        <f t="shared" si="28"/>
        <v>3.9999999999999925E-2</v>
      </c>
      <c r="N144">
        <f t="shared" si="29"/>
        <v>0</v>
      </c>
    </row>
    <row r="145" spans="1:14" x14ac:dyDescent="0.25">
      <c r="A145" t="s">
        <v>1454</v>
      </c>
      <c r="B145" t="s">
        <v>1453</v>
      </c>
      <c r="C145" t="s">
        <v>2036</v>
      </c>
      <c r="D145">
        <f t="shared" si="20"/>
        <v>1.04</v>
      </c>
      <c r="E145">
        <f t="shared" si="21"/>
        <v>4.0000000000000036E-2</v>
      </c>
      <c r="F145">
        <f t="shared" si="25"/>
        <v>0</v>
      </c>
      <c r="G145">
        <v>0.97</v>
      </c>
      <c r="H145">
        <f t="shared" si="22"/>
        <v>3.9999999999999925E-2</v>
      </c>
      <c r="I145">
        <f t="shared" si="23"/>
        <v>0</v>
      </c>
      <c r="J145">
        <f t="shared" si="24"/>
        <v>0</v>
      </c>
      <c r="K145" s="14">
        <f t="shared" si="26"/>
        <v>-1.1102230246251565E-16</v>
      </c>
      <c r="L145">
        <f t="shared" si="27"/>
        <v>0</v>
      </c>
      <c r="M145">
        <f t="shared" si="28"/>
        <v>3.9999999999999925E-2</v>
      </c>
      <c r="N145">
        <f t="shared" si="29"/>
        <v>0</v>
      </c>
    </row>
    <row r="146" spans="1:14" x14ac:dyDescent="0.25">
      <c r="A146" t="s">
        <v>1452</v>
      </c>
      <c r="B146" t="s">
        <v>1451</v>
      </c>
      <c r="C146" t="s">
        <v>2036</v>
      </c>
      <c r="D146">
        <f t="shared" si="20"/>
        <v>1.06</v>
      </c>
      <c r="E146">
        <f t="shared" si="21"/>
        <v>6.0000000000000053E-2</v>
      </c>
      <c r="F146">
        <f t="shared" si="25"/>
        <v>0</v>
      </c>
      <c r="G146">
        <v>0.97</v>
      </c>
      <c r="H146">
        <f t="shared" si="22"/>
        <v>3.9999999999999925E-2</v>
      </c>
      <c r="I146">
        <f t="shared" si="23"/>
        <v>0</v>
      </c>
      <c r="J146">
        <f t="shared" si="24"/>
        <v>0</v>
      </c>
      <c r="K146" s="14">
        <f t="shared" si="26"/>
        <v>-2.0000000000000129E-2</v>
      </c>
      <c r="L146">
        <f t="shared" si="27"/>
        <v>0</v>
      </c>
      <c r="M146">
        <f t="shared" si="28"/>
        <v>3.9999999999999925E-2</v>
      </c>
      <c r="N146">
        <f t="shared" si="29"/>
        <v>0</v>
      </c>
    </row>
    <row r="147" spans="1:14" x14ac:dyDescent="0.25">
      <c r="A147" t="s">
        <v>1442</v>
      </c>
      <c r="B147" t="s">
        <v>1441</v>
      </c>
      <c r="C147" t="s">
        <v>2036</v>
      </c>
      <c r="D147">
        <f t="shared" si="20"/>
        <v>1.04</v>
      </c>
      <c r="E147">
        <f t="shared" si="21"/>
        <v>4.0000000000000036E-2</v>
      </c>
      <c r="F147">
        <f t="shared" si="25"/>
        <v>0</v>
      </c>
      <c r="G147">
        <v>0.97</v>
      </c>
      <c r="H147">
        <f t="shared" si="22"/>
        <v>3.9999999999999925E-2</v>
      </c>
      <c r="I147">
        <f t="shared" si="23"/>
        <v>0</v>
      </c>
      <c r="J147">
        <f t="shared" si="24"/>
        <v>0</v>
      </c>
      <c r="K147" s="14">
        <f t="shared" si="26"/>
        <v>-1.1102230246251565E-16</v>
      </c>
      <c r="L147">
        <f t="shared" si="27"/>
        <v>0</v>
      </c>
      <c r="M147">
        <f t="shared" si="28"/>
        <v>3.9999999999999925E-2</v>
      </c>
      <c r="N147">
        <f t="shared" si="29"/>
        <v>0</v>
      </c>
    </row>
    <row r="148" spans="1:14" x14ac:dyDescent="0.25">
      <c r="A148" t="s">
        <v>1440</v>
      </c>
      <c r="B148" t="s">
        <v>1439</v>
      </c>
      <c r="C148" t="s">
        <v>2036</v>
      </c>
      <c r="D148">
        <f t="shared" si="20"/>
        <v>1.04</v>
      </c>
      <c r="E148">
        <f t="shared" si="21"/>
        <v>4.0000000000000036E-2</v>
      </c>
      <c r="F148">
        <f t="shared" si="25"/>
        <v>0</v>
      </c>
      <c r="G148">
        <v>0.97</v>
      </c>
      <c r="H148">
        <f t="shared" si="22"/>
        <v>3.9999999999999925E-2</v>
      </c>
      <c r="I148">
        <f t="shared" si="23"/>
        <v>0</v>
      </c>
      <c r="J148">
        <f t="shared" si="24"/>
        <v>0</v>
      </c>
      <c r="K148" s="14">
        <f t="shared" si="26"/>
        <v>-1.1102230246251565E-16</v>
      </c>
      <c r="L148">
        <f t="shared" si="27"/>
        <v>0</v>
      </c>
      <c r="M148">
        <f t="shared" si="28"/>
        <v>3.9999999999999925E-2</v>
      </c>
      <c r="N148">
        <f t="shared" si="29"/>
        <v>0</v>
      </c>
    </row>
    <row r="149" spans="1:14" x14ac:dyDescent="0.25">
      <c r="A149" t="s">
        <v>1438</v>
      </c>
      <c r="B149" t="s">
        <v>1437</v>
      </c>
      <c r="C149" t="s">
        <v>2036</v>
      </c>
      <c r="D149">
        <f t="shared" si="20"/>
        <v>1.04</v>
      </c>
      <c r="E149">
        <f t="shared" si="21"/>
        <v>4.0000000000000036E-2</v>
      </c>
      <c r="F149">
        <f t="shared" si="25"/>
        <v>0</v>
      </c>
      <c r="G149">
        <v>0.97</v>
      </c>
      <c r="H149">
        <f t="shared" si="22"/>
        <v>3.9999999999999925E-2</v>
      </c>
      <c r="I149">
        <f t="shared" si="23"/>
        <v>0</v>
      </c>
      <c r="J149">
        <f t="shared" si="24"/>
        <v>0</v>
      </c>
      <c r="K149" s="14">
        <f t="shared" si="26"/>
        <v>-1.1102230246251565E-16</v>
      </c>
      <c r="L149">
        <f t="shared" si="27"/>
        <v>0</v>
      </c>
      <c r="M149">
        <f t="shared" si="28"/>
        <v>3.9999999999999925E-2</v>
      </c>
      <c r="N149">
        <f t="shared" si="29"/>
        <v>0</v>
      </c>
    </row>
    <row r="150" spans="1:14" x14ac:dyDescent="0.25">
      <c r="A150" t="s">
        <v>1436</v>
      </c>
      <c r="B150" t="s">
        <v>1435</v>
      </c>
      <c r="C150" t="s">
        <v>2036</v>
      </c>
      <c r="D150">
        <f t="shared" si="20"/>
        <v>1.04</v>
      </c>
      <c r="E150">
        <f t="shared" si="21"/>
        <v>4.0000000000000036E-2</v>
      </c>
      <c r="F150">
        <f t="shared" si="25"/>
        <v>0</v>
      </c>
      <c r="G150">
        <v>0.97</v>
      </c>
      <c r="H150">
        <f t="shared" si="22"/>
        <v>3.9999999999999925E-2</v>
      </c>
      <c r="I150">
        <f t="shared" si="23"/>
        <v>0</v>
      </c>
      <c r="J150">
        <f t="shared" si="24"/>
        <v>0</v>
      </c>
      <c r="K150" s="14">
        <f t="shared" si="26"/>
        <v>-1.1102230246251565E-16</v>
      </c>
      <c r="L150">
        <f t="shared" si="27"/>
        <v>0</v>
      </c>
      <c r="M150">
        <f t="shared" si="28"/>
        <v>3.9999999999999925E-2</v>
      </c>
      <c r="N150">
        <f t="shared" si="29"/>
        <v>0</v>
      </c>
    </row>
    <row r="151" spans="1:14" x14ac:dyDescent="0.25">
      <c r="A151" t="s">
        <v>1430</v>
      </c>
      <c r="B151" t="s">
        <v>1429</v>
      </c>
      <c r="C151" t="s">
        <v>2036</v>
      </c>
      <c r="D151">
        <f t="shared" si="20"/>
        <v>1.04</v>
      </c>
      <c r="E151">
        <f t="shared" si="21"/>
        <v>4.0000000000000036E-2</v>
      </c>
      <c r="F151">
        <f t="shared" si="25"/>
        <v>0</v>
      </c>
      <c r="G151">
        <v>0.97</v>
      </c>
      <c r="H151">
        <f t="shared" si="22"/>
        <v>3.9999999999999925E-2</v>
      </c>
      <c r="I151">
        <f t="shared" si="23"/>
        <v>0</v>
      </c>
      <c r="J151">
        <f t="shared" si="24"/>
        <v>0</v>
      </c>
      <c r="K151" s="14">
        <f t="shared" si="26"/>
        <v>-1.1102230246251565E-16</v>
      </c>
      <c r="L151">
        <f t="shared" si="27"/>
        <v>0</v>
      </c>
      <c r="M151">
        <f t="shared" si="28"/>
        <v>3.9999999999999925E-2</v>
      </c>
      <c r="N151">
        <f t="shared" si="29"/>
        <v>0</v>
      </c>
    </row>
    <row r="152" spans="1:14" x14ac:dyDescent="0.25">
      <c r="A152" t="s">
        <v>1428</v>
      </c>
      <c r="B152" t="s">
        <v>1427</v>
      </c>
      <c r="C152" t="s">
        <v>2036</v>
      </c>
      <c r="D152">
        <f t="shared" si="20"/>
        <v>1.04</v>
      </c>
      <c r="E152">
        <f t="shared" si="21"/>
        <v>4.0000000000000036E-2</v>
      </c>
      <c r="F152">
        <f t="shared" si="25"/>
        <v>0</v>
      </c>
      <c r="G152">
        <v>0.97</v>
      </c>
      <c r="H152">
        <f t="shared" si="22"/>
        <v>3.9999999999999925E-2</v>
      </c>
      <c r="I152">
        <f t="shared" si="23"/>
        <v>0</v>
      </c>
      <c r="J152">
        <f t="shared" si="24"/>
        <v>0</v>
      </c>
      <c r="K152" s="14">
        <f t="shared" si="26"/>
        <v>-1.1102230246251565E-16</v>
      </c>
      <c r="L152">
        <f t="shared" si="27"/>
        <v>0</v>
      </c>
      <c r="M152">
        <f t="shared" si="28"/>
        <v>3.9999999999999925E-2</v>
      </c>
      <c r="N152">
        <f t="shared" si="29"/>
        <v>0</v>
      </c>
    </row>
    <row r="153" spans="1:14" x14ac:dyDescent="0.25">
      <c r="A153" t="s">
        <v>1426</v>
      </c>
      <c r="B153" t="s">
        <v>1425</v>
      </c>
      <c r="C153" t="s">
        <v>2036</v>
      </c>
      <c r="D153">
        <f t="shared" si="20"/>
        <v>1.04</v>
      </c>
      <c r="E153">
        <f t="shared" si="21"/>
        <v>4.0000000000000036E-2</v>
      </c>
      <c r="F153">
        <f t="shared" si="25"/>
        <v>0</v>
      </c>
      <c r="G153">
        <v>0.97</v>
      </c>
      <c r="H153">
        <f t="shared" si="22"/>
        <v>3.9999999999999925E-2</v>
      </c>
      <c r="I153">
        <f t="shared" si="23"/>
        <v>0</v>
      </c>
      <c r="J153">
        <f t="shared" si="24"/>
        <v>0</v>
      </c>
      <c r="K153" s="14">
        <f t="shared" si="26"/>
        <v>-1.1102230246251565E-16</v>
      </c>
      <c r="L153">
        <f t="shared" si="27"/>
        <v>0</v>
      </c>
      <c r="M153">
        <f t="shared" si="28"/>
        <v>3.9999999999999925E-2</v>
      </c>
      <c r="N153">
        <f t="shared" si="29"/>
        <v>0</v>
      </c>
    </row>
    <row r="154" spans="1:14" x14ac:dyDescent="0.25">
      <c r="A154" t="s">
        <v>1422</v>
      </c>
      <c r="B154" t="s">
        <v>1421</v>
      </c>
      <c r="C154" t="s">
        <v>2036</v>
      </c>
      <c r="D154">
        <f t="shared" si="20"/>
        <v>0.97</v>
      </c>
      <c r="E154">
        <f t="shared" si="21"/>
        <v>0.04</v>
      </c>
      <c r="F154">
        <f t="shared" si="25"/>
        <v>0</v>
      </c>
      <c r="G154">
        <v>0.97</v>
      </c>
      <c r="H154">
        <f t="shared" si="22"/>
        <v>3.9999999999999925E-2</v>
      </c>
      <c r="I154">
        <f t="shared" si="23"/>
        <v>0</v>
      </c>
      <c r="J154">
        <f t="shared" si="24"/>
        <v>0</v>
      </c>
      <c r="K154" s="14">
        <f t="shared" si="26"/>
        <v>-7.6327832942979512E-17</v>
      </c>
      <c r="L154">
        <f t="shared" si="27"/>
        <v>0</v>
      </c>
      <c r="M154">
        <f t="shared" si="28"/>
        <v>3.9999999999999925E-2</v>
      </c>
      <c r="N154">
        <f t="shared" si="29"/>
        <v>0</v>
      </c>
    </row>
    <row r="155" spans="1:14" x14ac:dyDescent="0.25">
      <c r="A155" t="s">
        <v>1402</v>
      </c>
      <c r="B155" t="s">
        <v>1401</v>
      </c>
      <c r="C155" t="s">
        <v>2036</v>
      </c>
      <c r="D155">
        <f t="shared" si="20"/>
        <v>1.04</v>
      </c>
      <c r="E155">
        <f t="shared" si="21"/>
        <v>4.0000000000000036E-2</v>
      </c>
      <c r="F155">
        <f t="shared" si="25"/>
        <v>0</v>
      </c>
      <c r="G155">
        <v>0.97</v>
      </c>
      <c r="H155">
        <f t="shared" si="22"/>
        <v>3.9999999999999925E-2</v>
      </c>
      <c r="I155">
        <f t="shared" si="23"/>
        <v>0</v>
      </c>
      <c r="J155">
        <f t="shared" si="24"/>
        <v>0</v>
      </c>
      <c r="K155" s="14">
        <f t="shared" si="26"/>
        <v>-1.1102230246251565E-16</v>
      </c>
      <c r="L155">
        <f t="shared" si="27"/>
        <v>0</v>
      </c>
      <c r="M155">
        <f t="shared" si="28"/>
        <v>3.9999999999999925E-2</v>
      </c>
      <c r="N155">
        <f t="shared" si="29"/>
        <v>0</v>
      </c>
    </row>
    <row r="156" spans="1:14" x14ac:dyDescent="0.25">
      <c r="A156" t="s">
        <v>1392</v>
      </c>
      <c r="B156" t="s">
        <v>1391</v>
      </c>
      <c r="C156" t="s">
        <v>2036</v>
      </c>
      <c r="D156">
        <f t="shared" si="20"/>
        <v>1.04</v>
      </c>
      <c r="E156">
        <f t="shared" si="21"/>
        <v>4.0000000000000036E-2</v>
      </c>
      <c r="F156">
        <f t="shared" si="25"/>
        <v>0</v>
      </c>
      <c r="G156">
        <v>0.97</v>
      </c>
      <c r="H156">
        <f t="shared" si="22"/>
        <v>3.9999999999999925E-2</v>
      </c>
      <c r="I156">
        <f t="shared" si="23"/>
        <v>0</v>
      </c>
      <c r="J156">
        <f t="shared" si="24"/>
        <v>0</v>
      </c>
      <c r="K156" s="14">
        <f t="shared" si="26"/>
        <v>-1.1102230246251565E-16</v>
      </c>
      <c r="L156">
        <f t="shared" si="27"/>
        <v>0</v>
      </c>
      <c r="M156">
        <f t="shared" si="28"/>
        <v>3.9999999999999925E-2</v>
      </c>
      <c r="N156">
        <f t="shared" si="29"/>
        <v>0</v>
      </c>
    </row>
    <row r="157" spans="1:14" x14ac:dyDescent="0.25">
      <c r="A157" t="s">
        <v>1390</v>
      </c>
      <c r="B157" t="s">
        <v>1389</v>
      </c>
      <c r="C157" t="s">
        <v>2036</v>
      </c>
      <c r="D157">
        <f t="shared" si="20"/>
        <v>1.04</v>
      </c>
      <c r="E157">
        <f t="shared" si="21"/>
        <v>4.0000000000000036E-2</v>
      </c>
      <c r="F157">
        <f t="shared" si="25"/>
        <v>0</v>
      </c>
      <c r="G157">
        <v>0.97</v>
      </c>
      <c r="H157">
        <f t="shared" si="22"/>
        <v>3.9999999999999925E-2</v>
      </c>
      <c r="I157">
        <f t="shared" si="23"/>
        <v>0</v>
      </c>
      <c r="J157">
        <f t="shared" si="24"/>
        <v>0</v>
      </c>
      <c r="K157" s="14">
        <f t="shared" si="26"/>
        <v>-1.1102230246251565E-16</v>
      </c>
      <c r="L157">
        <f t="shared" si="27"/>
        <v>0</v>
      </c>
      <c r="M157">
        <f t="shared" si="28"/>
        <v>3.9999999999999925E-2</v>
      </c>
      <c r="N157">
        <f t="shared" si="29"/>
        <v>0</v>
      </c>
    </row>
    <row r="158" spans="1:14" x14ac:dyDescent="0.25">
      <c r="A158" t="s">
        <v>1386</v>
      </c>
      <c r="B158" t="s">
        <v>1385</v>
      </c>
      <c r="C158" t="s">
        <v>2036</v>
      </c>
      <c r="D158">
        <f t="shared" si="20"/>
        <v>1.04</v>
      </c>
      <c r="E158">
        <f t="shared" si="21"/>
        <v>4.0000000000000036E-2</v>
      </c>
      <c r="F158">
        <f t="shared" si="25"/>
        <v>0</v>
      </c>
      <c r="G158">
        <v>0.97</v>
      </c>
      <c r="H158">
        <f t="shared" si="22"/>
        <v>3.9999999999999925E-2</v>
      </c>
      <c r="I158">
        <f t="shared" si="23"/>
        <v>0</v>
      </c>
      <c r="J158">
        <f t="shared" si="24"/>
        <v>0</v>
      </c>
      <c r="K158" s="14">
        <f t="shared" si="26"/>
        <v>-1.1102230246251565E-16</v>
      </c>
      <c r="L158">
        <f t="shared" si="27"/>
        <v>0</v>
      </c>
      <c r="M158">
        <f t="shared" si="28"/>
        <v>3.9999999999999925E-2</v>
      </c>
      <c r="N158">
        <f t="shared" si="29"/>
        <v>0</v>
      </c>
    </row>
    <row r="159" spans="1:14" x14ac:dyDescent="0.25">
      <c r="A159" t="s">
        <v>1380</v>
      </c>
      <c r="B159" t="s">
        <v>1379</v>
      </c>
      <c r="C159" t="s">
        <v>2036</v>
      </c>
      <c r="D159">
        <f t="shared" si="20"/>
        <v>1.04</v>
      </c>
      <c r="E159">
        <f t="shared" si="21"/>
        <v>4.0000000000000036E-2</v>
      </c>
      <c r="F159">
        <f t="shared" si="25"/>
        <v>0</v>
      </c>
      <c r="G159">
        <v>0.97</v>
      </c>
      <c r="H159">
        <f t="shared" si="22"/>
        <v>3.9999999999999925E-2</v>
      </c>
      <c r="I159">
        <f t="shared" si="23"/>
        <v>0</v>
      </c>
      <c r="J159">
        <f t="shared" si="24"/>
        <v>0</v>
      </c>
      <c r="K159" s="14">
        <f t="shared" si="26"/>
        <v>-1.1102230246251565E-16</v>
      </c>
      <c r="L159">
        <f t="shared" si="27"/>
        <v>0</v>
      </c>
      <c r="M159">
        <f t="shared" si="28"/>
        <v>3.9999999999999925E-2</v>
      </c>
      <c r="N159">
        <f t="shared" si="29"/>
        <v>0</v>
      </c>
    </row>
    <row r="160" spans="1:14" x14ac:dyDescent="0.25">
      <c r="A160" t="s">
        <v>1378</v>
      </c>
      <c r="B160" t="s">
        <v>1377</v>
      </c>
      <c r="C160" t="s">
        <v>2036</v>
      </c>
      <c r="D160">
        <f t="shared" si="20"/>
        <v>1.04</v>
      </c>
      <c r="E160">
        <f t="shared" si="21"/>
        <v>4.0000000000000036E-2</v>
      </c>
      <c r="F160">
        <f t="shared" si="25"/>
        <v>0</v>
      </c>
      <c r="G160">
        <v>0.97</v>
      </c>
      <c r="H160">
        <f t="shared" si="22"/>
        <v>3.9999999999999925E-2</v>
      </c>
      <c r="I160">
        <f t="shared" si="23"/>
        <v>0</v>
      </c>
      <c r="J160">
        <f t="shared" si="24"/>
        <v>0</v>
      </c>
      <c r="K160" s="14">
        <f t="shared" si="26"/>
        <v>-1.1102230246251565E-16</v>
      </c>
      <c r="L160">
        <f t="shared" si="27"/>
        <v>0</v>
      </c>
      <c r="M160">
        <f t="shared" si="28"/>
        <v>3.9999999999999925E-2</v>
      </c>
      <c r="N160">
        <f t="shared" si="29"/>
        <v>0</v>
      </c>
    </row>
    <row r="161" spans="1:14" x14ac:dyDescent="0.25">
      <c r="A161" t="s">
        <v>1376</v>
      </c>
      <c r="B161" t="s">
        <v>1375</v>
      </c>
      <c r="C161" t="s">
        <v>2036</v>
      </c>
      <c r="D161">
        <f t="shared" si="20"/>
        <v>1.04</v>
      </c>
      <c r="E161">
        <f t="shared" si="21"/>
        <v>4.0000000000000036E-2</v>
      </c>
      <c r="F161">
        <f t="shared" si="25"/>
        <v>0</v>
      </c>
      <c r="G161">
        <v>0.97</v>
      </c>
      <c r="H161">
        <f t="shared" si="22"/>
        <v>3.9999999999999925E-2</v>
      </c>
      <c r="I161">
        <f t="shared" si="23"/>
        <v>0</v>
      </c>
      <c r="J161">
        <f t="shared" si="24"/>
        <v>0</v>
      </c>
      <c r="K161" s="14">
        <f t="shared" si="26"/>
        <v>-1.1102230246251565E-16</v>
      </c>
      <c r="L161">
        <f t="shared" si="27"/>
        <v>0</v>
      </c>
      <c r="M161">
        <f t="shared" si="28"/>
        <v>3.9999999999999925E-2</v>
      </c>
      <c r="N161">
        <f t="shared" si="29"/>
        <v>0</v>
      </c>
    </row>
    <row r="162" spans="1:14" x14ac:dyDescent="0.25">
      <c r="A162" t="s">
        <v>1370</v>
      </c>
      <c r="B162" t="s">
        <v>1369</v>
      </c>
      <c r="C162" t="s">
        <v>2036</v>
      </c>
      <c r="D162">
        <f t="shared" si="20"/>
        <v>1.04</v>
      </c>
      <c r="E162">
        <f t="shared" si="21"/>
        <v>4.0000000000000036E-2</v>
      </c>
      <c r="F162">
        <f t="shared" si="25"/>
        <v>0</v>
      </c>
      <c r="G162">
        <v>0.97</v>
      </c>
      <c r="H162">
        <f t="shared" si="22"/>
        <v>3.9999999999999925E-2</v>
      </c>
      <c r="I162">
        <f t="shared" si="23"/>
        <v>0</v>
      </c>
      <c r="J162">
        <f t="shared" si="24"/>
        <v>0</v>
      </c>
      <c r="K162" s="14">
        <f t="shared" si="26"/>
        <v>-1.1102230246251565E-16</v>
      </c>
      <c r="L162">
        <f t="shared" si="27"/>
        <v>0</v>
      </c>
      <c r="M162">
        <f t="shared" si="28"/>
        <v>3.9999999999999925E-2</v>
      </c>
      <c r="N162">
        <f t="shared" si="29"/>
        <v>0</v>
      </c>
    </row>
    <row r="163" spans="1:14" x14ac:dyDescent="0.25">
      <c r="A163" t="s">
        <v>1352</v>
      </c>
      <c r="B163" t="s">
        <v>1351</v>
      </c>
      <c r="C163" t="s">
        <v>2036</v>
      </c>
      <c r="D163">
        <f t="shared" si="20"/>
        <v>1.04</v>
      </c>
      <c r="E163">
        <f t="shared" si="21"/>
        <v>4.0000000000000036E-2</v>
      </c>
      <c r="F163">
        <f t="shared" si="25"/>
        <v>0</v>
      </c>
      <c r="G163">
        <v>0.97</v>
      </c>
      <c r="H163">
        <f t="shared" si="22"/>
        <v>3.9999999999999925E-2</v>
      </c>
      <c r="I163">
        <f t="shared" si="23"/>
        <v>0</v>
      </c>
      <c r="J163">
        <f t="shared" si="24"/>
        <v>0</v>
      </c>
      <c r="K163" s="14">
        <f t="shared" si="26"/>
        <v>-1.1102230246251565E-16</v>
      </c>
      <c r="L163">
        <f t="shared" si="27"/>
        <v>0</v>
      </c>
      <c r="M163">
        <f t="shared" si="28"/>
        <v>3.9999999999999925E-2</v>
      </c>
      <c r="N163">
        <f t="shared" si="29"/>
        <v>0</v>
      </c>
    </row>
    <row r="164" spans="1:14" x14ac:dyDescent="0.25">
      <c r="A164" t="s">
        <v>1344</v>
      </c>
      <c r="B164" t="s">
        <v>1343</v>
      </c>
      <c r="C164" t="s">
        <v>2036</v>
      </c>
      <c r="D164">
        <f t="shared" si="20"/>
        <v>1.04</v>
      </c>
      <c r="E164">
        <f t="shared" si="21"/>
        <v>4.0000000000000036E-2</v>
      </c>
      <c r="F164">
        <f t="shared" si="25"/>
        <v>0</v>
      </c>
      <c r="G164">
        <v>0.97</v>
      </c>
      <c r="H164">
        <f t="shared" si="22"/>
        <v>3.9999999999999925E-2</v>
      </c>
      <c r="I164">
        <f t="shared" si="23"/>
        <v>0</v>
      </c>
      <c r="J164">
        <f t="shared" si="24"/>
        <v>0</v>
      </c>
      <c r="K164" s="14">
        <f t="shared" si="26"/>
        <v>-1.1102230246251565E-16</v>
      </c>
      <c r="L164">
        <f t="shared" si="27"/>
        <v>0</v>
      </c>
      <c r="M164">
        <f t="shared" si="28"/>
        <v>3.9999999999999925E-2</v>
      </c>
      <c r="N164">
        <f t="shared" si="29"/>
        <v>0</v>
      </c>
    </row>
    <row r="165" spans="1:14" x14ac:dyDescent="0.25">
      <c r="A165" t="s">
        <v>1340</v>
      </c>
      <c r="B165" t="s">
        <v>1339</v>
      </c>
      <c r="C165" t="s">
        <v>2036</v>
      </c>
      <c r="D165">
        <f t="shared" si="20"/>
        <v>1.04</v>
      </c>
      <c r="E165">
        <f t="shared" si="21"/>
        <v>4.0000000000000036E-2</v>
      </c>
      <c r="F165">
        <f t="shared" si="25"/>
        <v>0</v>
      </c>
      <c r="G165">
        <v>0.97</v>
      </c>
      <c r="H165">
        <f t="shared" si="22"/>
        <v>3.9999999999999925E-2</v>
      </c>
      <c r="I165">
        <f t="shared" si="23"/>
        <v>0</v>
      </c>
      <c r="J165">
        <f t="shared" si="24"/>
        <v>0</v>
      </c>
      <c r="K165" s="14">
        <f t="shared" si="26"/>
        <v>-1.1102230246251565E-16</v>
      </c>
      <c r="L165">
        <f t="shared" si="27"/>
        <v>0</v>
      </c>
      <c r="M165">
        <f t="shared" si="28"/>
        <v>3.9999999999999925E-2</v>
      </c>
      <c r="N165">
        <f t="shared" si="29"/>
        <v>0</v>
      </c>
    </row>
    <row r="166" spans="1:14" x14ac:dyDescent="0.25">
      <c r="A166" t="s">
        <v>1338</v>
      </c>
      <c r="B166" t="s">
        <v>1337</v>
      </c>
      <c r="C166" t="s">
        <v>2036</v>
      </c>
      <c r="D166">
        <f t="shared" si="20"/>
        <v>1.04</v>
      </c>
      <c r="E166">
        <f t="shared" si="21"/>
        <v>4.0000000000000036E-2</v>
      </c>
      <c r="F166">
        <f t="shared" si="25"/>
        <v>0</v>
      </c>
      <c r="G166">
        <v>0.97</v>
      </c>
      <c r="H166">
        <f t="shared" si="22"/>
        <v>3.9999999999999925E-2</v>
      </c>
      <c r="I166">
        <f t="shared" si="23"/>
        <v>0</v>
      </c>
      <c r="J166">
        <f t="shared" si="24"/>
        <v>0</v>
      </c>
      <c r="K166" s="14">
        <f t="shared" si="26"/>
        <v>-1.1102230246251565E-16</v>
      </c>
      <c r="L166">
        <f t="shared" si="27"/>
        <v>0</v>
      </c>
      <c r="M166">
        <f t="shared" si="28"/>
        <v>3.9999999999999925E-2</v>
      </c>
      <c r="N166">
        <f t="shared" si="29"/>
        <v>0</v>
      </c>
    </row>
    <row r="167" spans="1:14" x14ac:dyDescent="0.25">
      <c r="A167" t="s">
        <v>1332</v>
      </c>
      <c r="B167" t="s">
        <v>1331</v>
      </c>
      <c r="C167" t="s">
        <v>2036</v>
      </c>
      <c r="D167">
        <f t="shared" si="20"/>
        <v>1.04</v>
      </c>
      <c r="E167">
        <f t="shared" si="21"/>
        <v>4.0000000000000036E-2</v>
      </c>
      <c r="F167">
        <f t="shared" si="25"/>
        <v>0</v>
      </c>
      <c r="G167">
        <v>0.97</v>
      </c>
      <c r="H167">
        <f t="shared" si="22"/>
        <v>3.9999999999999925E-2</v>
      </c>
      <c r="I167">
        <f t="shared" si="23"/>
        <v>0</v>
      </c>
      <c r="J167">
        <f t="shared" si="24"/>
        <v>0</v>
      </c>
      <c r="K167" s="14">
        <f t="shared" si="26"/>
        <v>-1.1102230246251565E-16</v>
      </c>
      <c r="L167">
        <f t="shared" si="27"/>
        <v>0</v>
      </c>
      <c r="M167">
        <f t="shared" si="28"/>
        <v>3.9999999999999925E-2</v>
      </c>
      <c r="N167">
        <f t="shared" si="29"/>
        <v>0</v>
      </c>
    </row>
    <row r="168" spans="1:14" x14ac:dyDescent="0.25">
      <c r="A168" t="s">
        <v>1330</v>
      </c>
      <c r="B168" t="s">
        <v>1329</v>
      </c>
      <c r="C168" t="s">
        <v>2036</v>
      </c>
      <c r="D168">
        <f t="shared" si="20"/>
        <v>1.04</v>
      </c>
      <c r="E168">
        <f t="shared" si="21"/>
        <v>4.0000000000000036E-2</v>
      </c>
      <c r="F168">
        <f t="shared" si="25"/>
        <v>0</v>
      </c>
      <c r="G168">
        <v>0.97</v>
      </c>
      <c r="H168">
        <f t="shared" si="22"/>
        <v>3.9999999999999925E-2</v>
      </c>
      <c r="I168">
        <f t="shared" si="23"/>
        <v>0</v>
      </c>
      <c r="J168">
        <f t="shared" si="24"/>
        <v>0</v>
      </c>
      <c r="K168" s="14">
        <f t="shared" si="26"/>
        <v>-1.1102230246251565E-16</v>
      </c>
      <c r="L168">
        <f t="shared" si="27"/>
        <v>0</v>
      </c>
      <c r="M168">
        <f t="shared" si="28"/>
        <v>3.9999999999999925E-2</v>
      </c>
      <c r="N168">
        <f t="shared" si="29"/>
        <v>0</v>
      </c>
    </row>
    <row r="169" spans="1:14" x14ac:dyDescent="0.25">
      <c r="A169" t="s">
        <v>1322</v>
      </c>
      <c r="B169" t="s">
        <v>1321</v>
      </c>
      <c r="C169" t="s">
        <v>2036</v>
      </c>
      <c r="D169">
        <f t="shared" si="20"/>
        <v>1.04</v>
      </c>
      <c r="E169">
        <f t="shared" si="21"/>
        <v>4.0000000000000036E-2</v>
      </c>
      <c r="F169">
        <f t="shared" si="25"/>
        <v>0</v>
      </c>
      <c r="G169">
        <v>0.97</v>
      </c>
      <c r="H169">
        <f t="shared" si="22"/>
        <v>3.9999999999999925E-2</v>
      </c>
      <c r="I169">
        <f t="shared" si="23"/>
        <v>0</v>
      </c>
      <c r="J169">
        <f t="shared" si="24"/>
        <v>0</v>
      </c>
      <c r="K169" s="14">
        <f t="shared" si="26"/>
        <v>-1.1102230246251565E-16</v>
      </c>
      <c r="L169">
        <f t="shared" si="27"/>
        <v>0</v>
      </c>
      <c r="M169">
        <f t="shared" si="28"/>
        <v>3.9999999999999925E-2</v>
      </c>
      <c r="N169">
        <f t="shared" si="29"/>
        <v>0</v>
      </c>
    </row>
    <row r="170" spans="1:14" x14ac:dyDescent="0.25">
      <c r="A170" t="s">
        <v>1318</v>
      </c>
      <c r="B170" t="s">
        <v>1317</v>
      </c>
      <c r="C170" t="s">
        <v>2036</v>
      </c>
      <c r="D170">
        <f t="shared" si="20"/>
        <v>1.06</v>
      </c>
      <c r="E170">
        <f t="shared" si="21"/>
        <v>6.0000000000000053E-2</v>
      </c>
      <c r="F170">
        <f t="shared" si="25"/>
        <v>0</v>
      </c>
      <c r="G170">
        <v>0.97</v>
      </c>
      <c r="H170">
        <f t="shared" si="22"/>
        <v>3.9999999999999925E-2</v>
      </c>
      <c r="I170">
        <f t="shared" si="23"/>
        <v>0</v>
      </c>
      <c r="J170">
        <f t="shared" si="24"/>
        <v>0</v>
      </c>
      <c r="K170" s="14">
        <f t="shared" si="26"/>
        <v>-2.0000000000000129E-2</v>
      </c>
      <c r="L170">
        <f t="shared" si="27"/>
        <v>0</v>
      </c>
      <c r="M170">
        <f t="shared" si="28"/>
        <v>3.9999999999999925E-2</v>
      </c>
      <c r="N170">
        <f t="shared" si="29"/>
        <v>0</v>
      </c>
    </row>
    <row r="171" spans="1:14" x14ac:dyDescent="0.25">
      <c r="A171" t="s">
        <v>1310</v>
      </c>
      <c r="B171" t="s">
        <v>1309</v>
      </c>
      <c r="C171" t="s">
        <v>2036</v>
      </c>
      <c r="D171">
        <f t="shared" si="20"/>
        <v>1.04</v>
      </c>
      <c r="E171">
        <f t="shared" si="21"/>
        <v>4.0000000000000036E-2</v>
      </c>
      <c r="F171">
        <f t="shared" si="25"/>
        <v>0</v>
      </c>
      <c r="G171">
        <v>0.97</v>
      </c>
      <c r="H171">
        <f t="shared" si="22"/>
        <v>3.9999999999999925E-2</v>
      </c>
      <c r="I171">
        <f t="shared" si="23"/>
        <v>0</v>
      </c>
      <c r="J171">
        <f t="shared" si="24"/>
        <v>0</v>
      </c>
      <c r="K171" s="14">
        <f t="shared" si="26"/>
        <v>-1.1102230246251565E-16</v>
      </c>
      <c r="L171">
        <f t="shared" si="27"/>
        <v>0</v>
      </c>
      <c r="M171">
        <f t="shared" si="28"/>
        <v>3.9999999999999925E-2</v>
      </c>
      <c r="N171">
        <f t="shared" si="29"/>
        <v>0</v>
      </c>
    </row>
    <row r="172" spans="1:14" x14ac:dyDescent="0.25">
      <c r="A172" t="s">
        <v>1304</v>
      </c>
      <c r="B172" t="s">
        <v>1303</v>
      </c>
      <c r="C172" t="s">
        <v>2036</v>
      </c>
      <c r="D172">
        <f t="shared" si="20"/>
        <v>1.06</v>
      </c>
      <c r="E172">
        <f t="shared" si="21"/>
        <v>6.0000000000000053E-2</v>
      </c>
      <c r="F172">
        <f t="shared" si="25"/>
        <v>0</v>
      </c>
      <c r="G172">
        <v>0.97</v>
      </c>
      <c r="H172">
        <f t="shared" si="22"/>
        <v>3.9999999999999925E-2</v>
      </c>
      <c r="I172">
        <f t="shared" si="23"/>
        <v>0</v>
      </c>
      <c r="J172">
        <f t="shared" si="24"/>
        <v>0</v>
      </c>
      <c r="K172" s="14">
        <f t="shared" si="26"/>
        <v>-2.0000000000000129E-2</v>
      </c>
      <c r="L172">
        <f t="shared" si="27"/>
        <v>0</v>
      </c>
      <c r="M172">
        <f t="shared" si="28"/>
        <v>3.9999999999999925E-2</v>
      </c>
      <c r="N172">
        <f t="shared" si="29"/>
        <v>0</v>
      </c>
    </row>
    <row r="173" spans="1:14" x14ac:dyDescent="0.25">
      <c r="A173" t="s">
        <v>1298</v>
      </c>
      <c r="B173" t="s">
        <v>1297</v>
      </c>
      <c r="C173" t="s">
        <v>2036</v>
      </c>
      <c r="D173">
        <f t="shared" si="20"/>
        <v>1.06</v>
      </c>
      <c r="E173">
        <f t="shared" si="21"/>
        <v>6.0000000000000053E-2</v>
      </c>
      <c r="F173">
        <f t="shared" si="25"/>
        <v>0</v>
      </c>
      <c r="G173">
        <v>0.97</v>
      </c>
      <c r="H173">
        <f t="shared" si="22"/>
        <v>3.9999999999999925E-2</v>
      </c>
      <c r="I173">
        <f t="shared" si="23"/>
        <v>0</v>
      </c>
      <c r="J173">
        <f t="shared" si="24"/>
        <v>0</v>
      </c>
      <c r="K173" s="14">
        <f t="shared" si="26"/>
        <v>-2.0000000000000129E-2</v>
      </c>
      <c r="L173">
        <f t="shared" si="27"/>
        <v>0</v>
      </c>
      <c r="M173">
        <f t="shared" si="28"/>
        <v>3.9999999999999925E-2</v>
      </c>
      <c r="N173">
        <f t="shared" si="29"/>
        <v>0</v>
      </c>
    </row>
    <row r="174" spans="1:14" x14ac:dyDescent="0.25">
      <c r="A174" t="s">
        <v>1294</v>
      </c>
      <c r="B174" t="s">
        <v>1293</v>
      </c>
      <c r="C174" t="s">
        <v>2036</v>
      </c>
      <c r="D174">
        <f t="shared" si="20"/>
        <v>1.04</v>
      </c>
      <c r="E174">
        <f t="shared" si="21"/>
        <v>4.0000000000000036E-2</v>
      </c>
      <c r="F174">
        <f t="shared" si="25"/>
        <v>0</v>
      </c>
      <c r="G174">
        <v>0.97</v>
      </c>
      <c r="H174">
        <f t="shared" si="22"/>
        <v>3.9999999999999925E-2</v>
      </c>
      <c r="I174">
        <f t="shared" si="23"/>
        <v>0</v>
      </c>
      <c r="J174">
        <f t="shared" si="24"/>
        <v>0</v>
      </c>
      <c r="K174" s="14">
        <f t="shared" si="26"/>
        <v>-1.1102230246251565E-16</v>
      </c>
      <c r="L174">
        <f t="shared" si="27"/>
        <v>0</v>
      </c>
      <c r="M174">
        <f t="shared" si="28"/>
        <v>3.9999999999999925E-2</v>
      </c>
      <c r="N174">
        <f t="shared" si="29"/>
        <v>0</v>
      </c>
    </row>
    <row r="175" spans="1:14" x14ac:dyDescent="0.25">
      <c r="A175" t="s">
        <v>1290</v>
      </c>
      <c r="B175" t="s">
        <v>1289</v>
      </c>
      <c r="C175" t="s">
        <v>2036</v>
      </c>
      <c r="D175">
        <f t="shared" si="20"/>
        <v>1.04</v>
      </c>
      <c r="E175">
        <f t="shared" si="21"/>
        <v>4.0000000000000036E-2</v>
      </c>
      <c r="F175">
        <f t="shared" si="25"/>
        <v>0</v>
      </c>
      <c r="G175">
        <v>0.97</v>
      </c>
      <c r="H175">
        <f t="shared" si="22"/>
        <v>3.9999999999999925E-2</v>
      </c>
      <c r="I175">
        <f t="shared" si="23"/>
        <v>0</v>
      </c>
      <c r="J175">
        <f t="shared" si="24"/>
        <v>0</v>
      </c>
      <c r="K175" s="14">
        <f t="shared" si="26"/>
        <v>-1.1102230246251565E-16</v>
      </c>
      <c r="L175">
        <f t="shared" si="27"/>
        <v>0</v>
      </c>
      <c r="M175">
        <f t="shared" si="28"/>
        <v>3.9999999999999925E-2</v>
      </c>
      <c r="N175">
        <f t="shared" si="29"/>
        <v>0</v>
      </c>
    </row>
    <row r="176" spans="1:14" x14ac:dyDescent="0.25">
      <c r="A176" t="s">
        <v>1288</v>
      </c>
      <c r="B176" t="s">
        <v>1287</v>
      </c>
      <c r="C176" t="s">
        <v>2036</v>
      </c>
      <c r="D176">
        <f t="shared" si="20"/>
        <v>1.04</v>
      </c>
      <c r="E176">
        <f t="shared" si="21"/>
        <v>4.0000000000000036E-2</v>
      </c>
      <c r="F176">
        <f t="shared" si="25"/>
        <v>0</v>
      </c>
      <c r="G176">
        <v>0.97</v>
      </c>
      <c r="H176">
        <f t="shared" si="22"/>
        <v>3.9999999999999925E-2</v>
      </c>
      <c r="I176">
        <f t="shared" si="23"/>
        <v>0</v>
      </c>
      <c r="J176">
        <f t="shared" si="24"/>
        <v>0</v>
      </c>
      <c r="K176" s="14">
        <f t="shared" si="26"/>
        <v>-1.1102230246251565E-16</v>
      </c>
      <c r="L176">
        <f t="shared" si="27"/>
        <v>0</v>
      </c>
      <c r="M176">
        <f t="shared" si="28"/>
        <v>3.9999999999999925E-2</v>
      </c>
      <c r="N176">
        <f t="shared" si="29"/>
        <v>0</v>
      </c>
    </row>
    <row r="177" spans="1:14" x14ac:dyDescent="0.25">
      <c r="A177" t="s">
        <v>1286</v>
      </c>
      <c r="B177" t="s">
        <v>1285</v>
      </c>
      <c r="C177" t="s">
        <v>2036</v>
      </c>
      <c r="D177">
        <f t="shared" si="20"/>
        <v>1.04</v>
      </c>
      <c r="E177">
        <f t="shared" si="21"/>
        <v>4.0000000000000036E-2</v>
      </c>
      <c r="F177">
        <f t="shared" si="25"/>
        <v>0</v>
      </c>
      <c r="G177">
        <v>0.97</v>
      </c>
      <c r="H177">
        <f t="shared" si="22"/>
        <v>3.9999999999999925E-2</v>
      </c>
      <c r="I177">
        <f t="shared" si="23"/>
        <v>0</v>
      </c>
      <c r="J177">
        <f t="shared" si="24"/>
        <v>0</v>
      </c>
      <c r="K177" s="14">
        <f t="shared" si="26"/>
        <v>-1.1102230246251565E-16</v>
      </c>
      <c r="L177">
        <f t="shared" si="27"/>
        <v>0</v>
      </c>
      <c r="M177">
        <f t="shared" si="28"/>
        <v>3.9999999999999925E-2</v>
      </c>
      <c r="N177">
        <f t="shared" si="29"/>
        <v>0</v>
      </c>
    </row>
    <row r="178" spans="1:14" x14ac:dyDescent="0.25">
      <c r="A178" t="s">
        <v>1284</v>
      </c>
      <c r="B178" t="s">
        <v>1283</v>
      </c>
      <c r="C178" t="s">
        <v>2036</v>
      </c>
      <c r="D178">
        <f t="shared" si="20"/>
        <v>1.04</v>
      </c>
      <c r="E178">
        <f t="shared" si="21"/>
        <v>4.0000000000000036E-2</v>
      </c>
      <c r="F178">
        <f t="shared" si="25"/>
        <v>0</v>
      </c>
      <c r="G178">
        <v>0.97</v>
      </c>
      <c r="H178">
        <f t="shared" si="22"/>
        <v>3.9999999999999925E-2</v>
      </c>
      <c r="I178">
        <f t="shared" si="23"/>
        <v>0</v>
      </c>
      <c r="J178">
        <f t="shared" si="24"/>
        <v>0</v>
      </c>
      <c r="K178" s="14">
        <f t="shared" si="26"/>
        <v>-1.1102230246251565E-16</v>
      </c>
      <c r="L178">
        <f t="shared" si="27"/>
        <v>0</v>
      </c>
      <c r="M178">
        <f t="shared" si="28"/>
        <v>3.9999999999999925E-2</v>
      </c>
      <c r="N178">
        <f t="shared" si="29"/>
        <v>0</v>
      </c>
    </row>
    <row r="179" spans="1:14" x14ac:dyDescent="0.25">
      <c r="A179" t="s">
        <v>1282</v>
      </c>
      <c r="B179" t="s">
        <v>1281</v>
      </c>
      <c r="C179" t="s">
        <v>2036</v>
      </c>
      <c r="D179">
        <f t="shared" si="20"/>
        <v>1.04</v>
      </c>
      <c r="E179">
        <f t="shared" si="21"/>
        <v>4.0000000000000036E-2</v>
      </c>
      <c r="F179">
        <f t="shared" si="25"/>
        <v>0</v>
      </c>
      <c r="G179">
        <v>0.97</v>
      </c>
      <c r="H179">
        <f t="shared" si="22"/>
        <v>3.9999999999999925E-2</v>
      </c>
      <c r="I179">
        <f t="shared" si="23"/>
        <v>0</v>
      </c>
      <c r="J179">
        <f t="shared" si="24"/>
        <v>0</v>
      </c>
      <c r="K179" s="14">
        <f t="shared" si="26"/>
        <v>-1.1102230246251565E-16</v>
      </c>
      <c r="L179">
        <f t="shared" si="27"/>
        <v>0</v>
      </c>
      <c r="M179">
        <f t="shared" si="28"/>
        <v>3.9999999999999925E-2</v>
      </c>
      <c r="N179">
        <f t="shared" si="29"/>
        <v>0</v>
      </c>
    </row>
    <row r="180" spans="1:14" x14ac:dyDescent="0.25">
      <c r="A180" t="s">
        <v>1278</v>
      </c>
      <c r="B180" t="s">
        <v>1277</v>
      </c>
      <c r="C180" t="s">
        <v>2036</v>
      </c>
      <c r="D180">
        <f t="shared" si="20"/>
        <v>1.04</v>
      </c>
      <c r="E180">
        <f t="shared" si="21"/>
        <v>4.0000000000000036E-2</v>
      </c>
      <c r="F180">
        <f t="shared" si="25"/>
        <v>0</v>
      </c>
      <c r="G180">
        <v>0.97</v>
      </c>
      <c r="H180">
        <f t="shared" si="22"/>
        <v>3.9999999999999925E-2</v>
      </c>
      <c r="I180">
        <f t="shared" si="23"/>
        <v>0</v>
      </c>
      <c r="J180">
        <f t="shared" si="24"/>
        <v>0</v>
      </c>
      <c r="K180" s="14">
        <f t="shared" si="26"/>
        <v>-1.1102230246251565E-16</v>
      </c>
      <c r="L180">
        <f t="shared" si="27"/>
        <v>0</v>
      </c>
      <c r="M180">
        <f t="shared" si="28"/>
        <v>3.9999999999999925E-2</v>
      </c>
      <c r="N180">
        <f t="shared" si="29"/>
        <v>0</v>
      </c>
    </row>
    <row r="181" spans="1:14" x14ac:dyDescent="0.25">
      <c r="A181" t="s">
        <v>1276</v>
      </c>
      <c r="B181" t="s">
        <v>1275</v>
      </c>
      <c r="C181" t="s">
        <v>2036</v>
      </c>
      <c r="D181">
        <f t="shared" si="20"/>
        <v>1.04</v>
      </c>
      <c r="E181">
        <f t="shared" si="21"/>
        <v>4.0000000000000036E-2</v>
      </c>
      <c r="F181">
        <f t="shared" si="25"/>
        <v>0</v>
      </c>
      <c r="G181">
        <v>0.97</v>
      </c>
      <c r="H181">
        <f t="shared" si="22"/>
        <v>3.9999999999999925E-2</v>
      </c>
      <c r="I181">
        <f t="shared" si="23"/>
        <v>0</v>
      </c>
      <c r="J181">
        <f t="shared" si="24"/>
        <v>0</v>
      </c>
      <c r="K181" s="14">
        <f t="shared" si="26"/>
        <v>-1.1102230246251565E-16</v>
      </c>
      <c r="L181">
        <f t="shared" si="27"/>
        <v>0</v>
      </c>
      <c r="M181">
        <f t="shared" si="28"/>
        <v>3.9999999999999925E-2</v>
      </c>
      <c r="N181">
        <f t="shared" si="29"/>
        <v>0</v>
      </c>
    </row>
    <row r="182" spans="1:14" x14ac:dyDescent="0.25">
      <c r="A182" t="s">
        <v>1274</v>
      </c>
      <c r="B182" t="s">
        <v>1273</v>
      </c>
      <c r="C182" t="s">
        <v>2036</v>
      </c>
      <c r="D182">
        <f t="shared" si="20"/>
        <v>1.04</v>
      </c>
      <c r="E182">
        <f t="shared" si="21"/>
        <v>4.0000000000000036E-2</v>
      </c>
      <c r="F182">
        <f t="shared" si="25"/>
        <v>0</v>
      </c>
      <c r="G182">
        <v>0.97</v>
      </c>
      <c r="H182">
        <f t="shared" si="22"/>
        <v>3.9999999999999925E-2</v>
      </c>
      <c r="I182">
        <f t="shared" si="23"/>
        <v>0</v>
      </c>
      <c r="J182">
        <f t="shared" si="24"/>
        <v>0</v>
      </c>
      <c r="K182" s="14">
        <f t="shared" si="26"/>
        <v>-1.1102230246251565E-16</v>
      </c>
      <c r="L182">
        <f t="shared" si="27"/>
        <v>0</v>
      </c>
      <c r="M182">
        <f t="shared" si="28"/>
        <v>3.9999999999999925E-2</v>
      </c>
      <c r="N182">
        <f t="shared" si="29"/>
        <v>0</v>
      </c>
    </row>
    <row r="183" spans="1:14" x14ac:dyDescent="0.25">
      <c r="A183" t="s">
        <v>1268</v>
      </c>
      <c r="B183" t="s">
        <v>1267</v>
      </c>
      <c r="C183" t="s">
        <v>2036</v>
      </c>
      <c r="D183">
        <f t="shared" si="20"/>
        <v>1.04</v>
      </c>
      <c r="E183">
        <f t="shared" si="21"/>
        <v>4.0000000000000036E-2</v>
      </c>
      <c r="F183">
        <f t="shared" si="25"/>
        <v>0</v>
      </c>
      <c r="G183">
        <v>0.97</v>
      </c>
      <c r="H183">
        <f t="shared" si="22"/>
        <v>3.9999999999999925E-2</v>
      </c>
      <c r="I183">
        <f t="shared" si="23"/>
        <v>0</v>
      </c>
      <c r="J183">
        <f t="shared" si="24"/>
        <v>0</v>
      </c>
      <c r="K183" s="14">
        <f t="shared" si="26"/>
        <v>-1.1102230246251565E-16</v>
      </c>
      <c r="L183">
        <f t="shared" si="27"/>
        <v>0</v>
      </c>
      <c r="M183">
        <f t="shared" si="28"/>
        <v>3.9999999999999925E-2</v>
      </c>
      <c r="N183">
        <f t="shared" si="29"/>
        <v>0</v>
      </c>
    </row>
    <row r="184" spans="1:14" x14ac:dyDescent="0.25">
      <c r="A184" t="s">
        <v>1260</v>
      </c>
      <c r="B184" t="s">
        <v>1259</v>
      </c>
      <c r="C184" t="s">
        <v>2036</v>
      </c>
      <c r="D184">
        <f t="shared" si="20"/>
        <v>1.04</v>
      </c>
      <c r="E184">
        <f t="shared" si="21"/>
        <v>4.0000000000000036E-2</v>
      </c>
      <c r="F184">
        <f t="shared" si="25"/>
        <v>0</v>
      </c>
      <c r="G184">
        <v>0.97</v>
      </c>
      <c r="H184">
        <f t="shared" si="22"/>
        <v>3.9999999999999925E-2</v>
      </c>
      <c r="I184">
        <f t="shared" si="23"/>
        <v>0</v>
      </c>
      <c r="J184">
        <f t="shared" si="24"/>
        <v>0</v>
      </c>
      <c r="K184" s="14">
        <f t="shared" si="26"/>
        <v>-1.1102230246251565E-16</v>
      </c>
      <c r="L184">
        <f t="shared" si="27"/>
        <v>0</v>
      </c>
      <c r="M184">
        <f t="shared" si="28"/>
        <v>3.9999999999999925E-2</v>
      </c>
      <c r="N184">
        <f t="shared" si="29"/>
        <v>0</v>
      </c>
    </row>
    <row r="185" spans="1:14" x14ac:dyDescent="0.25">
      <c r="A185" t="s">
        <v>1258</v>
      </c>
      <c r="B185" t="s">
        <v>1257</v>
      </c>
      <c r="C185" t="s">
        <v>2036</v>
      </c>
      <c r="D185">
        <f t="shared" si="20"/>
        <v>0.93980000000000019</v>
      </c>
      <c r="E185">
        <f t="shared" si="21"/>
        <v>0.04</v>
      </c>
      <c r="F185">
        <f t="shared" si="25"/>
        <v>0</v>
      </c>
      <c r="G185">
        <v>0.97</v>
      </c>
      <c r="H185">
        <f t="shared" si="22"/>
        <v>3.9999999999999925E-2</v>
      </c>
      <c r="I185">
        <f t="shared" si="23"/>
        <v>0</v>
      </c>
      <c r="J185">
        <f t="shared" si="24"/>
        <v>0</v>
      </c>
      <c r="K185" s="14">
        <f t="shared" si="26"/>
        <v>-7.6327832942979512E-17</v>
      </c>
      <c r="L185">
        <f t="shared" si="27"/>
        <v>0</v>
      </c>
      <c r="M185">
        <f t="shared" si="28"/>
        <v>3.9999999999999925E-2</v>
      </c>
      <c r="N185">
        <f t="shared" si="29"/>
        <v>0</v>
      </c>
    </row>
    <row r="186" spans="1:14" x14ac:dyDescent="0.25">
      <c r="A186" t="s">
        <v>1256</v>
      </c>
      <c r="B186" t="s">
        <v>1255</v>
      </c>
      <c r="C186" t="s">
        <v>2036</v>
      </c>
      <c r="D186">
        <f t="shared" si="20"/>
        <v>1.0374000000000001</v>
      </c>
      <c r="E186">
        <f t="shared" si="21"/>
        <v>0.04</v>
      </c>
      <c r="F186">
        <f t="shared" si="25"/>
        <v>0</v>
      </c>
      <c r="G186">
        <v>0.97</v>
      </c>
      <c r="H186">
        <f t="shared" si="22"/>
        <v>3.9999999999999925E-2</v>
      </c>
      <c r="I186">
        <f t="shared" si="23"/>
        <v>0</v>
      </c>
      <c r="J186">
        <f t="shared" si="24"/>
        <v>0</v>
      </c>
      <c r="K186" s="14">
        <f t="shared" si="26"/>
        <v>-7.6327832942979512E-17</v>
      </c>
      <c r="L186">
        <f t="shared" si="27"/>
        <v>0</v>
      </c>
      <c r="M186">
        <f t="shared" si="28"/>
        <v>3.9999999999999925E-2</v>
      </c>
      <c r="N186">
        <f t="shared" si="29"/>
        <v>0</v>
      </c>
    </row>
    <row r="187" spans="1:14" x14ac:dyDescent="0.25">
      <c r="A187" t="s">
        <v>1250</v>
      </c>
      <c r="B187" t="s">
        <v>1249</v>
      </c>
      <c r="C187" t="s">
        <v>2036</v>
      </c>
      <c r="D187">
        <f t="shared" si="20"/>
        <v>1.04</v>
      </c>
      <c r="E187">
        <f t="shared" si="21"/>
        <v>4.0000000000000036E-2</v>
      </c>
      <c r="F187">
        <f t="shared" si="25"/>
        <v>0</v>
      </c>
      <c r="G187">
        <v>0.97</v>
      </c>
      <c r="H187">
        <f t="shared" si="22"/>
        <v>3.9999999999999925E-2</v>
      </c>
      <c r="I187">
        <f t="shared" si="23"/>
        <v>0</v>
      </c>
      <c r="J187">
        <f t="shared" si="24"/>
        <v>0</v>
      </c>
      <c r="K187" s="14">
        <f t="shared" si="26"/>
        <v>-1.1102230246251565E-16</v>
      </c>
      <c r="L187">
        <f t="shared" si="27"/>
        <v>0</v>
      </c>
      <c r="M187">
        <f t="shared" si="28"/>
        <v>3.9999999999999925E-2</v>
      </c>
      <c r="N187">
        <f t="shared" si="29"/>
        <v>0</v>
      </c>
    </row>
    <row r="188" spans="1:14" x14ac:dyDescent="0.25">
      <c r="A188" t="s">
        <v>1248</v>
      </c>
      <c r="B188" t="s">
        <v>1247</v>
      </c>
      <c r="C188" t="s">
        <v>2036</v>
      </c>
      <c r="D188">
        <f t="shared" si="20"/>
        <v>1.04</v>
      </c>
      <c r="E188">
        <f t="shared" si="21"/>
        <v>4.0000000000000036E-2</v>
      </c>
      <c r="F188">
        <f t="shared" si="25"/>
        <v>0</v>
      </c>
      <c r="G188">
        <v>0.97</v>
      </c>
      <c r="H188">
        <f t="shared" si="22"/>
        <v>3.9999999999999925E-2</v>
      </c>
      <c r="I188">
        <f t="shared" si="23"/>
        <v>0</v>
      </c>
      <c r="J188">
        <f t="shared" si="24"/>
        <v>0</v>
      </c>
      <c r="K188" s="14">
        <f t="shared" si="26"/>
        <v>-1.1102230246251565E-16</v>
      </c>
      <c r="L188">
        <f t="shared" si="27"/>
        <v>0</v>
      </c>
      <c r="M188">
        <f t="shared" si="28"/>
        <v>3.9999999999999925E-2</v>
      </c>
      <c r="N188">
        <f t="shared" si="29"/>
        <v>0</v>
      </c>
    </row>
    <row r="189" spans="1:14" x14ac:dyDescent="0.25">
      <c r="A189" t="s">
        <v>1244</v>
      </c>
      <c r="B189" t="s">
        <v>1243</v>
      </c>
      <c r="C189" t="s">
        <v>2036</v>
      </c>
      <c r="D189">
        <f t="shared" si="20"/>
        <v>1.04</v>
      </c>
      <c r="E189">
        <f t="shared" si="21"/>
        <v>4.0000000000000036E-2</v>
      </c>
      <c r="F189">
        <f t="shared" si="25"/>
        <v>0</v>
      </c>
      <c r="G189">
        <v>0.97</v>
      </c>
      <c r="H189">
        <f t="shared" si="22"/>
        <v>3.9999999999999925E-2</v>
      </c>
      <c r="I189">
        <f t="shared" si="23"/>
        <v>0</v>
      </c>
      <c r="J189">
        <f t="shared" si="24"/>
        <v>0</v>
      </c>
      <c r="K189" s="14">
        <f t="shared" si="26"/>
        <v>-1.1102230246251565E-16</v>
      </c>
      <c r="L189">
        <f t="shared" si="27"/>
        <v>0</v>
      </c>
      <c r="M189">
        <f t="shared" si="28"/>
        <v>3.9999999999999925E-2</v>
      </c>
      <c r="N189">
        <f t="shared" si="29"/>
        <v>0</v>
      </c>
    </row>
    <row r="190" spans="1:14" x14ac:dyDescent="0.25">
      <c r="A190" t="s">
        <v>1242</v>
      </c>
      <c r="B190" t="s">
        <v>1241</v>
      </c>
      <c r="C190" t="s">
        <v>2036</v>
      </c>
      <c r="D190">
        <f t="shared" si="20"/>
        <v>1.04</v>
      </c>
      <c r="E190">
        <f t="shared" si="21"/>
        <v>4.0000000000000036E-2</v>
      </c>
      <c r="F190">
        <f t="shared" si="25"/>
        <v>0</v>
      </c>
      <c r="G190">
        <v>0.97</v>
      </c>
      <c r="H190">
        <f t="shared" si="22"/>
        <v>3.9999999999999925E-2</v>
      </c>
      <c r="I190">
        <f t="shared" si="23"/>
        <v>0</v>
      </c>
      <c r="J190">
        <f t="shared" si="24"/>
        <v>0</v>
      </c>
      <c r="K190" s="14">
        <f t="shared" si="26"/>
        <v>-1.1102230246251565E-16</v>
      </c>
      <c r="L190">
        <f t="shared" si="27"/>
        <v>0</v>
      </c>
      <c r="M190">
        <f t="shared" si="28"/>
        <v>3.9999999999999925E-2</v>
      </c>
      <c r="N190">
        <f t="shared" si="29"/>
        <v>0</v>
      </c>
    </row>
    <row r="191" spans="1:14" x14ac:dyDescent="0.25">
      <c r="A191" t="s">
        <v>1224</v>
      </c>
      <c r="B191" t="s">
        <v>1223</v>
      </c>
      <c r="C191" t="s">
        <v>2036</v>
      </c>
      <c r="D191">
        <f t="shared" si="20"/>
        <v>1.04</v>
      </c>
      <c r="E191">
        <f t="shared" si="21"/>
        <v>4.0000000000000036E-2</v>
      </c>
      <c r="F191">
        <f t="shared" si="25"/>
        <v>0</v>
      </c>
      <c r="G191">
        <v>0.97</v>
      </c>
      <c r="H191">
        <f t="shared" si="22"/>
        <v>3.9999999999999925E-2</v>
      </c>
      <c r="I191">
        <f t="shared" si="23"/>
        <v>0</v>
      </c>
      <c r="J191">
        <f t="shared" si="24"/>
        <v>0</v>
      </c>
      <c r="K191" s="14">
        <f t="shared" si="26"/>
        <v>-1.1102230246251565E-16</v>
      </c>
      <c r="L191">
        <f t="shared" si="27"/>
        <v>0</v>
      </c>
      <c r="M191">
        <f t="shared" si="28"/>
        <v>3.9999999999999925E-2</v>
      </c>
      <c r="N191">
        <f t="shared" si="29"/>
        <v>0</v>
      </c>
    </row>
    <row r="192" spans="1:14" x14ac:dyDescent="0.25">
      <c r="A192" t="s">
        <v>1178</v>
      </c>
      <c r="B192" t="s">
        <v>1177</v>
      </c>
      <c r="C192" t="s">
        <v>2036</v>
      </c>
      <c r="D192">
        <f t="shared" si="20"/>
        <v>1.04</v>
      </c>
      <c r="E192">
        <f t="shared" si="21"/>
        <v>4.0000000000000036E-2</v>
      </c>
      <c r="F192">
        <f t="shared" si="25"/>
        <v>0</v>
      </c>
      <c r="G192">
        <v>0.97</v>
      </c>
      <c r="H192">
        <f t="shared" si="22"/>
        <v>3.9999999999999925E-2</v>
      </c>
      <c r="I192">
        <f t="shared" si="23"/>
        <v>0</v>
      </c>
      <c r="J192">
        <f t="shared" si="24"/>
        <v>0</v>
      </c>
      <c r="K192" s="14">
        <f t="shared" si="26"/>
        <v>-1.1102230246251565E-16</v>
      </c>
      <c r="L192">
        <f t="shared" si="27"/>
        <v>0</v>
      </c>
      <c r="M192">
        <f t="shared" si="28"/>
        <v>3.9999999999999925E-2</v>
      </c>
      <c r="N192">
        <f t="shared" si="29"/>
        <v>0</v>
      </c>
    </row>
    <row r="193" spans="1:14" x14ac:dyDescent="0.25">
      <c r="A193" t="s">
        <v>1174</v>
      </c>
      <c r="B193" t="s">
        <v>1173</v>
      </c>
      <c r="C193" t="s">
        <v>2036</v>
      </c>
      <c r="D193">
        <f t="shared" si="20"/>
        <v>1.04</v>
      </c>
      <c r="E193">
        <f t="shared" si="21"/>
        <v>4.0000000000000036E-2</v>
      </c>
      <c r="F193">
        <f t="shared" si="25"/>
        <v>0</v>
      </c>
      <c r="G193">
        <v>0.97</v>
      </c>
      <c r="H193">
        <f t="shared" si="22"/>
        <v>3.9999999999999925E-2</v>
      </c>
      <c r="I193">
        <f t="shared" si="23"/>
        <v>0</v>
      </c>
      <c r="J193">
        <f t="shared" si="24"/>
        <v>0</v>
      </c>
      <c r="K193" s="14">
        <f t="shared" si="26"/>
        <v>-1.1102230246251565E-16</v>
      </c>
      <c r="L193">
        <f t="shared" si="27"/>
        <v>0</v>
      </c>
      <c r="M193">
        <f t="shared" si="28"/>
        <v>3.9999999999999925E-2</v>
      </c>
      <c r="N193">
        <f t="shared" si="29"/>
        <v>0</v>
      </c>
    </row>
    <row r="194" spans="1:14" x14ac:dyDescent="0.25">
      <c r="A194" t="s">
        <v>1170</v>
      </c>
      <c r="B194" t="s">
        <v>1169</v>
      </c>
      <c r="C194" t="s">
        <v>2036</v>
      </c>
      <c r="D194">
        <f t="shared" ref="D194:D257" si="30">VLOOKUP(A194,tax_rates,3,FALSE)</f>
        <v>1.04</v>
      </c>
      <c r="E194">
        <f t="shared" ref="E194:E257" si="31">MAX(0.04,MIN(0.08,D194-1))</f>
        <v>4.0000000000000036E-2</v>
      </c>
      <c r="F194">
        <f t="shared" si="25"/>
        <v>0</v>
      </c>
      <c r="G194">
        <v>0.97</v>
      </c>
      <c r="H194">
        <f t="shared" ref="H194:H257" si="32">MAX(MIN(0.08,G194-0.93),0)</f>
        <v>3.9999999999999925E-2</v>
      </c>
      <c r="I194">
        <f t="shared" ref="I194:I257" si="33">MAX(0,MIN(G194-0.93-H194,0.0583))</f>
        <v>0</v>
      </c>
      <c r="J194">
        <f t="shared" ref="J194:J257" si="34">IF(C194="y",G194-0.93-H194-I194,0)</f>
        <v>0</v>
      </c>
      <c r="K194" s="14">
        <f t="shared" si="26"/>
        <v>-1.1102230246251565E-16</v>
      </c>
      <c r="L194">
        <f t="shared" si="27"/>
        <v>0</v>
      </c>
      <c r="M194">
        <f t="shared" si="28"/>
        <v>3.9999999999999925E-2</v>
      </c>
      <c r="N194">
        <f t="shared" si="29"/>
        <v>0</v>
      </c>
    </row>
    <row r="195" spans="1:14" x14ac:dyDescent="0.25">
      <c r="A195" t="s">
        <v>1168</v>
      </c>
      <c r="B195" t="s">
        <v>1167</v>
      </c>
      <c r="C195" t="s">
        <v>2036</v>
      </c>
      <c r="D195">
        <f t="shared" si="30"/>
        <v>1.04</v>
      </c>
      <c r="E195">
        <f t="shared" si="31"/>
        <v>4.0000000000000036E-2</v>
      </c>
      <c r="F195">
        <f t="shared" ref="F195:F258" si="35">MIN(MAX(D195-1-E195,0),0.0583)</f>
        <v>0</v>
      </c>
      <c r="G195">
        <v>0.97</v>
      </c>
      <c r="H195">
        <f t="shared" si="32"/>
        <v>3.9999999999999925E-2</v>
      </c>
      <c r="I195">
        <f t="shared" si="33"/>
        <v>0</v>
      </c>
      <c r="J195">
        <f t="shared" si="34"/>
        <v>0</v>
      </c>
      <c r="K195" s="14">
        <f t="shared" ref="K195:K258" si="36">H195-E195</f>
        <v>-1.1102230246251565E-16</v>
      </c>
      <c r="L195">
        <f t="shared" ref="L195:L258" si="37">I195-F195</f>
        <v>0</v>
      </c>
      <c r="M195">
        <f t="shared" ref="M195:M258" si="38">MIN(E195,H195)</f>
        <v>3.9999999999999925E-2</v>
      </c>
      <c r="N195">
        <f t="shared" ref="N195:N258" si="39">MIN(F195,I195)</f>
        <v>0</v>
      </c>
    </row>
    <row r="196" spans="1:14" x14ac:dyDescent="0.25">
      <c r="A196" t="s">
        <v>1160</v>
      </c>
      <c r="B196" t="s">
        <v>1159</v>
      </c>
      <c r="C196" t="s">
        <v>2036</v>
      </c>
      <c r="D196">
        <f t="shared" si="30"/>
        <v>1.04</v>
      </c>
      <c r="E196">
        <f t="shared" si="31"/>
        <v>4.0000000000000036E-2</v>
      </c>
      <c r="F196">
        <f t="shared" si="35"/>
        <v>0</v>
      </c>
      <c r="G196">
        <v>0.97</v>
      </c>
      <c r="H196">
        <f t="shared" si="32"/>
        <v>3.9999999999999925E-2</v>
      </c>
      <c r="I196">
        <f t="shared" si="33"/>
        <v>0</v>
      </c>
      <c r="J196">
        <f t="shared" si="34"/>
        <v>0</v>
      </c>
      <c r="K196" s="14">
        <f t="shared" si="36"/>
        <v>-1.1102230246251565E-16</v>
      </c>
      <c r="L196">
        <f t="shared" si="37"/>
        <v>0</v>
      </c>
      <c r="M196">
        <f t="shared" si="38"/>
        <v>3.9999999999999925E-2</v>
      </c>
      <c r="N196">
        <f t="shared" si="39"/>
        <v>0</v>
      </c>
    </row>
    <row r="197" spans="1:14" x14ac:dyDescent="0.25">
      <c r="A197" t="s">
        <v>1158</v>
      </c>
      <c r="B197" t="s">
        <v>1157</v>
      </c>
      <c r="C197" t="s">
        <v>2036</v>
      </c>
      <c r="D197">
        <f t="shared" si="30"/>
        <v>1.04</v>
      </c>
      <c r="E197">
        <f t="shared" si="31"/>
        <v>4.0000000000000036E-2</v>
      </c>
      <c r="F197">
        <f t="shared" si="35"/>
        <v>0</v>
      </c>
      <c r="G197">
        <v>0.97</v>
      </c>
      <c r="H197">
        <f t="shared" si="32"/>
        <v>3.9999999999999925E-2</v>
      </c>
      <c r="I197">
        <f t="shared" si="33"/>
        <v>0</v>
      </c>
      <c r="J197">
        <f t="shared" si="34"/>
        <v>0</v>
      </c>
      <c r="K197" s="14">
        <f t="shared" si="36"/>
        <v>-1.1102230246251565E-16</v>
      </c>
      <c r="L197">
        <f t="shared" si="37"/>
        <v>0</v>
      </c>
      <c r="M197">
        <f t="shared" si="38"/>
        <v>3.9999999999999925E-2</v>
      </c>
      <c r="N197">
        <f t="shared" si="39"/>
        <v>0</v>
      </c>
    </row>
    <row r="198" spans="1:14" x14ac:dyDescent="0.25">
      <c r="A198" t="s">
        <v>1154</v>
      </c>
      <c r="B198" t="s">
        <v>1153</v>
      </c>
      <c r="C198" t="s">
        <v>2036</v>
      </c>
      <c r="D198">
        <f t="shared" si="30"/>
        <v>1.04</v>
      </c>
      <c r="E198">
        <f t="shared" si="31"/>
        <v>4.0000000000000036E-2</v>
      </c>
      <c r="F198">
        <f t="shared" si="35"/>
        <v>0</v>
      </c>
      <c r="G198">
        <v>0.97</v>
      </c>
      <c r="H198">
        <f t="shared" si="32"/>
        <v>3.9999999999999925E-2</v>
      </c>
      <c r="I198">
        <f t="shared" si="33"/>
        <v>0</v>
      </c>
      <c r="J198">
        <f t="shared" si="34"/>
        <v>0</v>
      </c>
      <c r="K198" s="14">
        <f t="shared" si="36"/>
        <v>-1.1102230246251565E-16</v>
      </c>
      <c r="L198">
        <f t="shared" si="37"/>
        <v>0</v>
      </c>
      <c r="M198">
        <f t="shared" si="38"/>
        <v>3.9999999999999925E-2</v>
      </c>
      <c r="N198">
        <f t="shared" si="39"/>
        <v>0</v>
      </c>
    </row>
    <row r="199" spans="1:14" x14ac:dyDescent="0.25">
      <c r="A199" t="s">
        <v>1152</v>
      </c>
      <c r="B199" t="s">
        <v>1151</v>
      </c>
      <c r="C199" t="s">
        <v>2036</v>
      </c>
      <c r="D199">
        <f t="shared" si="30"/>
        <v>1.04</v>
      </c>
      <c r="E199">
        <f t="shared" si="31"/>
        <v>4.0000000000000036E-2</v>
      </c>
      <c r="F199">
        <f t="shared" si="35"/>
        <v>0</v>
      </c>
      <c r="G199">
        <v>0.97</v>
      </c>
      <c r="H199">
        <f t="shared" si="32"/>
        <v>3.9999999999999925E-2</v>
      </c>
      <c r="I199">
        <f t="shared" si="33"/>
        <v>0</v>
      </c>
      <c r="J199">
        <f t="shared" si="34"/>
        <v>0</v>
      </c>
      <c r="K199" s="14">
        <f t="shared" si="36"/>
        <v>-1.1102230246251565E-16</v>
      </c>
      <c r="L199">
        <f t="shared" si="37"/>
        <v>0</v>
      </c>
      <c r="M199">
        <f t="shared" si="38"/>
        <v>3.9999999999999925E-2</v>
      </c>
      <c r="N199">
        <f t="shared" si="39"/>
        <v>0</v>
      </c>
    </row>
    <row r="200" spans="1:14" x14ac:dyDescent="0.25">
      <c r="A200" t="s">
        <v>1150</v>
      </c>
      <c r="B200" t="s">
        <v>1149</v>
      </c>
      <c r="C200" t="s">
        <v>2036</v>
      </c>
      <c r="D200">
        <f t="shared" si="30"/>
        <v>1.04</v>
      </c>
      <c r="E200">
        <f t="shared" si="31"/>
        <v>4.0000000000000036E-2</v>
      </c>
      <c r="F200">
        <f t="shared" si="35"/>
        <v>0</v>
      </c>
      <c r="G200">
        <v>0.97</v>
      </c>
      <c r="H200">
        <f t="shared" si="32"/>
        <v>3.9999999999999925E-2</v>
      </c>
      <c r="I200">
        <f t="shared" si="33"/>
        <v>0</v>
      </c>
      <c r="J200">
        <f t="shared" si="34"/>
        <v>0</v>
      </c>
      <c r="K200" s="14">
        <f t="shared" si="36"/>
        <v>-1.1102230246251565E-16</v>
      </c>
      <c r="L200">
        <f t="shared" si="37"/>
        <v>0</v>
      </c>
      <c r="M200">
        <f t="shared" si="38"/>
        <v>3.9999999999999925E-2</v>
      </c>
      <c r="N200">
        <f t="shared" si="39"/>
        <v>0</v>
      </c>
    </row>
    <row r="201" spans="1:14" x14ac:dyDescent="0.25">
      <c r="A201" t="s">
        <v>1148</v>
      </c>
      <c r="B201" t="s">
        <v>1147</v>
      </c>
      <c r="C201" t="s">
        <v>2036</v>
      </c>
      <c r="D201">
        <f t="shared" si="30"/>
        <v>1.04</v>
      </c>
      <c r="E201">
        <f t="shared" si="31"/>
        <v>4.0000000000000036E-2</v>
      </c>
      <c r="F201">
        <f t="shared" si="35"/>
        <v>0</v>
      </c>
      <c r="G201">
        <v>0.97</v>
      </c>
      <c r="H201">
        <f t="shared" si="32"/>
        <v>3.9999999999999925E-2</v>
      </c>
      <c r="I201">
        <f t="shared" si="33"/>
        <v>0</v>
      </c>
      <c r="J201">
        <f t="shared" si="34"/>
        <v>0</v>
      </c>
      <c r="K201" s="14">
        <f t="shared" si="36"/>
        <v>-1.1102230246251565E-16</v>
      </c>
      <c r="L201">
        <f t="shared" si="37"/>
        <v>0</v>
      </c>
      <c r="M201">
        <f t="shared" si="38"/>
        <v>3.9999999999999925E-2</v>
      </c>
      <c r="N201">
        <f t="shared" si="39"/>
        <v>0</v>
      </c>
    </row>
    <row r="202" spans="1:14" x14ac:dyDescent="0.25">
      <c r="A202" t="s">
        <v>1146</v>
      </c>
      <c r="B202" t="s">
        <v>1145</v>
      </c>
      <c r="C202" t="s">
        <v>2036</v>
      </c>
      <c r="D202">
        <f t="shared" si="30"/>
        <v>1.04</v>
      </c>
      <c r="E202">
        <f t="shared" si="31"/>
        <v>4.0000000000000036E-2</v>
      </c>
      <c r="F202">
        <f t="shared" si="35"/>
        <v>0</v>
      </c>
      <c r="G202">
        <v>0.97</v>
      </c>
      <c r="H202">
        <f t="shared" si="32"/>
        <v>3.9999999999999925E-2</v>
      </c>
      <c r="I202">
        <f t="shared" si="33"/>
        <v>0</v>
      </c>
      <c r="J202">
        <f t="shared" si="34"/>
        <v>0</v>
      </c>
      <c r="K202" s="14">
        <f t="shared" si="36"/>
        <v>-1.1102230246251565E-16</v>
      </c>
      <c r="L202">
        <f t="shared" si="37"/>
        <v>0</v>
      </c>
      <c r="M202">
        <f t="shared" si="38"/>
        <v>3.9999999999999925E-2</v>
      </c>
      <c r="N202">
        <f t="shared" si="39"/>
        <v>0</v>
      </c>
    </row>
    <row r="203" spans="1:14" x14ac:dyDescent="0.25">
      <c r="A203" t="s">
        <v>1144</v>
      </c>
      <c r="B203" t="s">
        <v>1143</v>
      </c>
      <c r="C203" t="s">
        <v>2036</v>
      </c>
      <c r="D203">
        <f t="shared" si="30"/>
        <v>1.04</v>
      </c>
      <c r="E203">
        <f t="shared" si="31"/>
        <v>4.0000000000000036E-2</v>
      </c>
      <c r="F203">
        <f t="shared" si="35"/>
        <v>0</v>
      </c>
      <c r="G203">
        <v>0.97</v>
      </c>
      <c r="H203">
        <f t="shared" si="32"/>
        <v>3.9999999999999925E-2</v>
      </c>
      <c r="I203">
        <f t="shared" si="33"/>
        <v>0</v>
      </c>
      <c r="J203">
        <f t="shared" si="34"/>
        <v>0</v>
      </c>
      <c r="K203" s="14">
        <f t="shared" si="36"/>
        <v>-1.1102230246251565E-16</v>
      </c>
      <c r="L203">
        <f t="shared" si="37"/>
        <v>0</v>
      </c>
      <c r="M203">
        <f t="shared" si="38"/>
        <v>3.9999999999999925E-2</v>
      </c>
      <c r="N203">
        <f t="shared" si="39"/>
        <v>0</v>
      </c>
    </row>
    <row r="204" spans="1:14" x14ac:dyDescent="0.25">
      <c r="A204" t="s">
        <v>1142</v>
      </c>
      <c r="B204" t="s">
        <v>1141</v>
      </c>
      <c r="C204" t="s">
        <v>2036</v>
      </c>
      <c r="D204">
        <f t="shared" si="30"/>
        <v>1.04</v>
      </c>
      <c r="E204">
        <f t="shared" si="31"/>
        <v>4.0000000000000036E-2</v>
      </c>
      <c r="F204">
        <f t="shared" si="35"/>
        <v>0</v>
      </c>
      <c r="G204">
        <v>0.97</v>
      </c>
      <c r="H204">
        <f t="shared" si="32"/>
        <v>3.9999999999999925E-2</v>
      </c>
      <c r="I204">
        <f t="shared" si="33"/>
        <v>0</v>
      </c>
      <c r="J204">
        <f t="shared" si="34"/>
        <v>0</v>
      </c>
      <c r="K204" s="14">
        <f t="shared" si="36"/>
        <v>-1.1102230246251565E-16</v>
      </c>
      <c r="L204">
        <f t="shared" si="37"/>
        <v>0</v>
      </c>
      <c r="M204">
        <f t="shared" si="38"/>
        <v>3.9999999999999925E-2</v>
      </c>
      <c r="N204">
        <f t="shared" si="39"/>
        <v>0</v>
      </c>
    </row>
    <row r="205" spans="1:14" x14ac:dyDescent="0.25">
      <c r="A205" t="s">
        <v>1140</v>
      </c>
      <c r="B205" t="s">
        <v>1139</v>
      </c>
      <c r="C205" t="s">
        <v>2036</v>
      </c>
      <c r="D205">
        <f t="shared" si="30"/>
        <v>1.04</v>
      </c>
      <c r="E205">
        <f t="shared" si="31"/>
        <v>4.0000000000000036E-2</v>
      </c>
      <c r="F205">
        <f t="shared" si="35"/>
        <v>0</v>
      </c>
      <c r="G205">
        <v>0.97</v>
      </c>
      <c r="H205">
        <f t="shared" si="32"/>
        <v>3.9999999999999925E-2</v>
      </c>
      <c r="I205">
        <f t="shared" si="33"/>
        <v>0</v>
      </c>
      <c r="J205">
        <f t="shared" si="34"/>
        <v>0</v>
      </c>
      <c r="K205" s="14">
        <f t="shared" si="36"/>
        <v>-1.1102230246251565E-16</v>
      </c>
      <c r="L205">
        <f t="shared" si="37"/>
        <v>0</v>
      </c>
      <c r="M205">
        <f t="shared" si="38"/>
        <v>3.9999999999999925E-2</v>
      </c>
      <c r="N205">
        <f t="shared" si="39"/>
        <v>0</v>
      </c>
    </row>
    <row r="206" spans="1:14" x14ac:dyDescent="0.25">
      <c r="A206" t="s">
        <v>1124</v>
      </c>
      <c r="B206" t="s">
        <v>1123</v>
      </c>
      <c r="C206" t="s">
        <v>2036</v>
      </c>
      <c r="D206">
        <f t="shared" si="30"/>
        <v>1.04</v>
      </c>
      <c r="E206">
        <f t="shared" si="31"/>
        <v>4.0000000000000036E-2</v>
      </c>
      <c r="F206">
        <f t="shared" si="35"/>
        <v>0</v>
      </c>
      <c r="G206">
        <v>0.97</v>
      </c>
      <c r="H206">
        <f t="shared" si="32"/>
        <v>3.9999999999999925E-2</v>
      </c>
      <c r="I206">
        <f t="shared" si="33"/>
        <v>0</v>
      </c>
      <c r="J206">
        <f t="shared" si="34"/>
        <v>0</v>
      </c>
      <c r="K206" s="14">
        <f t="shared" si="36"/>
        <v>-1.1102230246251565E-16</v>
      </c>
      <c r="L206">
        <f t="shared" si="37"/>
        <v>0</v>
      </c>
      <c r="M206">
        <f t="shared" si="38"/>
        <v>3.9999999999999925E-2</v>
      </c>
      <c r="N206">
        <f t="shared" si="39"/>
        <v>0</v>
      </c>
    </row>
    <row r="207" spans="1:14" x14ac:dyDescent="0.25">
      <c r="A207" t="s">
        <v>1118</v>
      </c>
      <c r="B207" t="s">
        <v>1117</v>
      </c>
      <c r="C207" t="s">
        <v>2036</v>
      </c>
      <c r="D207">
        <f t="shared" si="30"/>
        <v>1.04</v>
      </c>
      <c r="E207">
        <f t="shared" si="31"/>
        <v>4.0000000000000036E-2</v>
      </c>
      <c r="F207">
        <f t="shared" si="35"/>
        <v>0</v>
      </c>
      <c r="G207">
        <v>0.97</v>
      </c>
      <c r="H207">
        <f t="shared" si="32"/>
        <v>3.9999999999999925E-2</v>
      </c>
      <c r="I207">
        <f t="shared" si="33"/>
        <v>0</v>
      </c>
      <c r="J207">
        <f t="shared" si="34"/>
        <v>0</v>
      </c>
      <c r="K207" s="14">
        <f t="shared" si="36"/>
        <v>-1.1102230246251565E-16</v>
      </c>
      <c r="L207">
        <f t="shared" si="37"/>
        <v>0</v>
      </c>
      <c r="M207">
        <f t="shared" si="38"/>
        <v>3.9999999999999925E-2</v>
      </c>
      <c r="N207">
        <f t="shared" si="39"/>
        <v>0</v>
      </c>
    </row>
    <row r="208" spans="1:14" x14ac:dyDescent="0.25">
      <c r="A208" t="s">
        <v>1116</v>
      </c>
      <c r="B208" t="s">
        <v>1115</v>
      </c>
      <c r="C208" t="s">
        <v>2036</v>
      </c>
      <c r="D208">
        <f t="shared" si="30"/>
        <v>1.04</v>
      </c>
      <c r="E208">
        <f t="shared" si="31"/>
        <v>4.0000000000000036E-2</v>
      </c>
      <c r="F208">
        <f t="shared" si="35"/>
        <v>0</v>
      </c>
      <c r="G208">
        <v>0.97</v>
      </c>
      <c r="H208">
        <f t="shared" si="32"/>
        <v>3.9999999999999925E-2</v>
      </c>
      <c r="I208">
        <f t="shared" si="33"/>
        <v>0</v>
      </c>
      <c r="J208">
        <f t="shared" si="34"/>
        <v>0</v>
      </c>
      <c r="K208" s="14">
        <f t="shared" si="36"/>
        <v>-1.1102230246251565E-16</v>
      </c>
      <c r="L208">
        <f t="shared" si="37"/>
        <v>0</v>
      </c>
      <c r="M208">
        <f t="shared" si="38"/>
        <v>3.9999999999999925E-2</v>
      </c>
      <c r="N208">
        <f t="shared" si="39"/>
        <v>0</v>
      </c>
    </row>
    <row r="209" spans="1:14" x14ac:dyDescent="0.25">
      <c r="A209" t="s">
        <v>1112</v>
      </c>
      <c r="B209" t="s">
        <v>1111</v>
      </c>
      <c r="C209" t="s">
        <v>2036</v>
      </c>
      <c r="D209">
        <f t="shared" si="30"/>
        <v>1.04</v>
      </c>
      <c r="E209">
        <f t="shared" si="31"/>
        <v>4.0000000000000036E-2</v>
      </c>
      <c r="F209">
        <f t="shared" si="35"/>
        <v>0</v>
      </c>
      <c r="G209">
        <v>0.97</v>
      </c>
      <c r="H209">
        <f t="shared" si="32"/>
        <v>3.9999999999999925E-2</v>
      </c>
      <c r="I209">
        <f t="shared" si="33"/>
        <v>0</v>
      </c>
      <c r="J209">
        <f t="shared" si="34"/>
        <v>0</v>
      </c>
      <c r="K209" s="14">
        <f t="shared" si="36"/>
        <v>-1.1102230246251565E-16</v>
      </c>
      <c r="L209">
        <f t="shared" si="37"/>
        <v>0</v>
      </c>
      <c r="M209">
        <f t="shared" si="38"/>
        <v>3.9999999999999925E-2</v>
      </c>
      <c r="N209">
        <f t="shared" si="39"/>
        <v>0</v>
      </c>
    </row>
    <row r="210" spans="1:14" x14ac:dyDescent="0.25">
      <c r="A210" t="s">
        <v>1108</v>
      </c>
      <c r="B210" t="s">
        <v>1107</v>
      </c>
      <c r="C210" t="s">
        <v>2036</v>
      </c>
      <c r="D210">
        <f t="shared" si="30"/>
        <v>1.04</v>
      </c>
      <c r="E210">
        <f t="shared" si="31"/>
        <v>4.0000000000000036E-2</v>
      </c>
      <c r="F210">
        <f t="shared" si="35"/>
        <v>0</v>
      </c>
      <c r="G210">
        <v>0.97</v>
      </c>
      <c r="H210">
        <f t="shared" si="32"/>
        <v>3.9999999999999925E-2</v>
      </c>
      <c r="I210">
        <f t="shared" si="33"/>
        <v>0</v>
      </c>
      <c r="J210">
        <f t="shared" si="34"/>
        <v>0</v>
      </c>
      <c r="K210" s="14">
        <f t="shared" si="36"/>
        <v>-1.1102230246251565E-16</v>
      </c>
      <c r="L210">
        <f t="shared" si="37"/>
        <v>0</v>
      </c>
      <c r="M210">
        <f t="shared" si="38"/>
        <v>3.9999999999999925E-2</v>
      </c>
      <c r="N210">
        <f t="shared" si="39"/>
        <v>0</v>
      </c>
    </row>
    <row r="211" spans="1:14" x14ac:dyDescent="0.25">
      <c r="A211" t="s">
        <v>1104</v>
      </c>
      <c r="B211" t="s">
        <v>1103</v>
      </c>
      <c r="C211" t="s">
        <v>2036</v>
      </c>
      <c r="D211">
        <f t="shared" si="30"/>
        <v>1.04</v>
      </c>
      <c r="E211">
        <f t="shared" si="31"/>
        <v>4.0000000000000036E-2</v>
      </c>
      <c r="F211">
        <f t="shared" si="35"/>
        <v>0</v>
      </c>
      <c r="G211">
        <v>0.97</v>
      </c>
      <c r="H211">
        <f t="shared" si="32"/>
        <v>3.9999999999999925E-2</v>
      </c>
      <c r="I211">
        <f t="shared" si="33"/>
        <v>0</v>
      </c>
      <c r="J211">
        <f t="shared" si="34"/>
        <v>0</v>
      </c>
      <c r="K211" s="14">
        <f t="shared" si="36"/>
        <v>-1.1102230246251565E-16</v>
      </c>
      <c r="L211">
        <f t="shared" si="37"/>
        <v>0</v>
      </c>
      <c r="M211">
        <f t="shared" si="38"/>
        <v>3.9999999999999925E-2</v>
      </c>
      <c r="N211">
        <f t="shared" si="39"/>
        <v>0</v>
      </c>
    </row>
    <row r="212" spans="1:14" x14ac:dyDescent="0.25">
      <c r="A212" t="s">
        <v>1102</v>
      </c>
      <c r="B212" t="s">
        <v>1101</v>
      </c>
      <c r="C212" t="s">
        <v>2036</v>
      </c>
      <c r="D212">
        <f t="shared" si="30"/>
        <v>1.04</v>
      </c>
      <c r="E212">
        <f t="shared" si="31"/>
        <v>4.0000000000000036E-2</v>
      </c>
      <c r="F212">
        <f t="shared" si="35"/>
        <v>0</v>
      </c>
      <c r="G212">
        <v>0.97</v>
      </c>
      <c r="H212">
        <f t="shared" si="32"/>
        <v>3.9999999999999925E-2</v>
      </c>
      <c r="I212">
        <f t="shared" si="33"/>
        <v>0</v>
      </c>
      <c r="J212">
        <f t="shared" si="34"/>
        <v>0</v>
      </c>
      <c r="K212" s="14">
        <f t="shared" si="36"/>
        <v>-1.1102230246251565E-16</v>
      </c>
      <c r="L212">
        <f t="shared" si="37"/>
        <v>0</v>
      </c>
      <c r="M212">
        <f t="shared" si="38"/>
        <v>3.9999999999999925E-2</v>
      </c>
      <c r="N212">
        <f t="shared" si="39"/>
        <v>0</v>
      </c>
    </row>
    <row r="213" spans="1:14" x14ac:dyDescent="0.25">
      <c r="A213" t="s">
        <v>1100</v>
      </c>
      <c r="B213" t="s">
        <v>1099</v>
      </c>
      <c r="C213" t="s">
        <v>2036</v>
      </c>
      <c r="D213">
        <f t="shared" si="30"/>
        <v>1.04</v>
      </c>
      <c r="E213">
        <f t="shared" si="31"/>
        <v>4.0000000000000036E-2</v>
      </c>
      <c r="F213">
        <f t="shared" si="35"/>
        <v>0</v>
      </c>
      <c r="G213">
        <v>0.97</v>
      </c>
      <c r="H213">
        <f t="shared" si="32"/>
        <v>3.9999999999999925E-2</v>
      </c>
      <c r="I213">
        <f t="shared" si="33"/>
        <v>0</v>
      </c>
      <c r="J213">
        <f t="shared" si="34"/>
        <v>0</v>
      </c>
      <c r="K213" s="14">
        <f t="shared" si="36"/>
        <v>-1.1102230246251565E-16</v>
      </c>
      <c r="L213">
        <f t="shared" si="37"/>
        <v>0</v>
      </c>
      <c r="M213">
        <f t="shared" si="38"/>
        <v>3.9999999999999925E-2</v>
      </c>
      <c r="N213">
        <f t="shared" si="39"/>
        <v>0</v>
      </c>
    </row>
    <row r="214" spans="1:14" x14ac:dyDescent="0.25">
      <c r="A214" t="s">
        <v>1098</v>
      </c>
      <c r="B214" t="s">
        <v>1097</v>
      </c>
      <c r="C214" t="s">
        <v>2036</v>
      </c>
      <c r="D214">
        <f t="shared" si="30"/>
        <v>1.04</v>
      </c>
      <c r="E214">
        <f t="shared" si="31"/>
        <v>4.0000000000000036E-2</v>
      </c>
      <c r="F214">
        <f t="shared" si="35"/>
        <v>0</v>
      </c>
      <c r="G214">
        <v>0.97</v>
      </c>
      <c r="H214">
        <f t="shared" si="32"/>
        <v>3.9999999999999925E-2</v>
      </c>
      <c r="I214">
        <f t="shared" si="33"/>
        <v>0</v>
      </c>
      <c r="J214">
        <f t="shared" si="34"/>
        <v>0</v>
      </c>
      <c r="K214" s="14">
        <f t="shared" si="36"/>
        <v>-1.1102230246251565E-16</v>
      </c>
      <c r="L214">
        <f t="shared" si="37"/>
        <v>0</v>
      </c>
      <c r="M214">
        <f t="shared" si="38"/>
        <v>3.9999999999999925E-2</v>
      </c>
      <c r="N214">
        <f t="shared" si="39"/>
        <v>0</v>
      </c>
    </row>
    <row r="215" spans="1:14" x14ac:dyDescent="0.25">
      <c r="A215" t="s">
        <v>1096</v>
      </c>
      <c r="B215" t="s">
        <v>1095</v>
      </c>
      <c r="C215" t="s">
        <v>2036</v>
      </c>
      <c r="D215">
        <f t="shared" si="30"/>
        <v>1.06</v>
      </c>
      <c r="E215">
        <f t="shared" si="31"/>
        <v>6.0000000000000053E-2</v>
      </c>
      <c r="F215">
        <f t="shared" si="35"/>
        <v>0</v>
      </c>
      <c r="G215">
        <v>0.97</v>
      </c>
      <c r="H215">
        <f t="shared" si="32"/>
        <v>3.9999999999999925E-2</v>
      </c>
      <c r="I215">
        <f t="shared" si="33"/>
        <v>0</v>
      </c>
      <c r="J215">
        <f t="shared" si="34"/>
        <v>0</v>
      </c>
      <c r="K215" s="14">
        <f t="shared" si="36"/>
        <v>-2.0000000000000129E-2</v>
      </c>
      <c r="L215">
        <f t="shared" si="37"/>
        <v>0</v>
      </c>
      <c r="M215">
        <f t="shared" si="38"/>
        <v>3.9999999999999925E-2</v>
      </c>
      <c r="N215">
        <f t="shared" si="39"/>
        <v>0</v>
      </c>
    </row>
    <row r="216" spans="1:14" x14ac:dyDescent="0.25">
      <c r="A216" t="s">
        <v>1094</v>
      </c>
      <c r="B216" t="s">
        <v>1093</v>
      </c>
      <c r="C216" t="s">
        <v>2036</v>
      </c>
      <c r="D216">
        <f t="shared" si="30"/>
        <v>1.04</v>
      </c>
      <c r="E216">
        <f t="shared" si="31"/>
        <v>4.0000000000000036E-2</v>
      </c>
      <c r="F216">
        <f t="shared" si="35"/>
        <v>0</v>
      </c>
      <c r="G216">
        <v>0.97</v>
      </c>
      <c r="H216">
        <f t="shared" si="32"/>
        <v>3.9999999999999925E-2</v>
      </c>
      <c r="I216">
        <f t="shared" si="33"/>
        <v>0</v>
      </c>
      <c r="J216">
        <f t="shared" si="34"/>
        <v>0</v>
      </c>
      <c r="K216" s="14">
        <f t="shared" si="36"/>
        <v>-1.1102230246251565E-16</v>
      </c>
      <c r="L216">
        <f t="shared" si="37"/>
        <v>0</v>
      </c>
      <c r="M216">
        <f t="shared" si="38"/>
        <v>3.9999999999999925E-2</v>
      </c>
      <c r="N216">
        <f t="shared" si="39"/>
        <v>0</v>
      </c>
    </row>
    <row r="217" spans="1:14" x14ac:dyDescent="0.25">
      <c r="A217" t="s">
        <v>1090</v>
      </c>
      <c r="B217" t="s">
        <v>1089</v>
      </c>
      <c r="C217" t="s">
        <v>2036</v>
      </c>
      <c r="D217">
        <f t="shared" si="30"/>
        <v>1.04</v>
      </c>
      <c r="E217">
        <f t="shared" si="31"/>
        <v>4.0000000000000036E-2</v>
      </c>
      <c r="F217">
        <f t="shared" si="35"/>
        <v>0</v>
      </c>
      <c r="G217">
        <v>0.97</v>
      </c>
      <c r="H217">
        <f t="shared" si="32"/>
        <v>3.9999999999999925E-2</v>
      </c>
      <c r="I217">
        <f t="shared" si="33"/>
        <v>0</v>
      </c>
      <c r="J217">
        <f t="shared" si="34"/>
        <v>0</v>
      </c>
      <c r="K217" s="14">
        <f t="shared" si="36"/>
        <v>-1.1102230246251565E-16</v>
      </c>
      <c r="L217">
        <f t="shared" si="37"/>
        <v>0</v>
      </c>
      <c r="M217">
        <f t="shared" si="38"/>
        <v>3.9999999999999925E-2</v>
      </c>
      <c r="N217">
        <f t="shared" si="39"/>
        <v>0</v>
      </c>
    </row>
    <row r="218" spans="1:14" x14ac:dyDescent="0.25">
      <c r="A218" t="s">
        <v>1084</v>
      </c>
      <c r="B218" t="s">
        <v>1083</v>
      </c>
      <c r="C218" t="s">
        <v>2036</v>
      </c>
      <c r="D218">
        <f t="shared" si="30"/>
        <v>1.17</v>
      </c>
      <c r="E218">
        <f t="shared" si="31"/>
        <v>0.08</v>
      </c>
      <c r="F218">
        <f t="shared" si="35"/>
        <v>5.8299999999999998E-2</v>
      </c>
      <c r="G218">
        <v>0.97</v>
      </c>
      <c r="H218">
        <f t="shared" si="32"/>
        <v>3.9999999999999925E-2</v>
      </c>
      <c r="I218">
        <f t="shared" si="33"/>
        <v>0</v>
      </c>
      <c r="J218">
        <f t="shared" si="34"/>
        <v>0</v>
      </c>
      <c r="K218" s="14">
        <f t="shared" si="36"/>
        <v>-4.0000000000000077E-2</v>
      </c>
      <c r="L218">
        <f t="shared" si="37"/>
        <v>-5.8299999999999998E-2</v>
      </c>
      <c r="M218">
        <f t="shared" si="38"/>
        <v>3.9999999999999925E-2</v>
      </c>
      <c r="N218">
        <f t="shared" si="39"/>
        <v>0</v>
      </c>
    </row>
    <row r="219" spans="1:14" x14ac:dyDescent="0.25">
      <c r="A219" t="s">
        <v>1076</v>
      </c>
      <c r="B219" t="s">
        <v>1075</v>
      </c>
      <c r="C219" t="s">
        <v>2036</v>
      </c>
      <c r="D219">
        <f t="shared" si="30"/>
        <v>1.06</v>
      </c>
      <c r="E219">
        <f t="shared" si="31"/>
        <v>6.0000000000000053E-2</v>
      </c>
      <c r="F219">
        <f t="shared" si="35"/>
        <v>0</v>
      </c>
      <c r="G219">
        <v>0.97</v>
      </c>
      <c r="H219">
        <f t="shared" si="32"/>
        <v>3.9999999999999925E-2</v>
      </c>
      <c r="I219">
        <f t="shared" si="33"/>
        <v>0</v>
      </c>
      <c r="J219">
        <f t="shared" si="34"/>
        <v>0</v>
      </c>
      <c r="K219" s="14">
        <f t="shared" si="36"/>
        <v>-2.0000000000000129E-2</v>
      </c>
      <c r="L219">
        <f t="shared" si="37"/>
        <v>0</v>
      </c>
      <c r="M219">
        <f t="shared" si="38"/>
        <v>3.9999999999999925E-2</v>
      </c>
      <c r="N219">
        <f t="shared" si="39"/>
        <v>0</v>
      </c>
    </row>
    <row r="220" spans="1:14" x14ac:dyDescent="0.25">
      <c r="A220" t="s">
        <v>1070</v>
      </c>
      <c r="B220" t="s">
        <v>1069</v>
      </c>
      <c r="C220" t="s">
        <v>2036</v>
      </c>
      <c r="D220">
        <f t="shared" si="30"/>
        <v>1.04</v>
      </c>
      <c r="E220">
        <f t="shared" si="31"/>
        <v>4.0000000000000036E-2</v>
      </c>
      <c r="F220">
        <f t="shared" si="35"/>
        <v>0</v>
      </c>
      <c r="G220">
        <v>0.97</v>
      </c>
      <c r="H220">
        <f t="shared" si="32"/>
        <v>3.9999999999999925E-2</v>
      </c>
      <c r="I220">
        <f t="shared" si="33"/>
        <v>0</v>
      </c>
      <c r="J220">
        <f t="shared" si="34"/>
        <v>0</v>
      </c>
      <c r="K220" s="14">
        <f t="shared" si="36"/>
        <v>-1.1102230246251565E-16</v>
      </c>
      <c r="L220">
        <f t="shared" si="37"/>
        <v>0</v>
      </c>
      <c r="M220">
        <f t="shared" si="38"/>
        <v>3.9999999999999925E-2</v>
      </c>
      <c r="N220">
        <f t="shared" si="39"/>
        <v>0</v>
      </c>
    </row>
    <row r="221" spans="1:14" x14ac:dyDescent="0.25">
      <c r="A221" t="s">
        <v>1056</v>
      </c>
      <c r="B221" t="s">
        <v>1055</v>
      </c>
      <c r="C221" t="s">
        <v>2036</v>
      </c>
      <c r="D221">
        <f t="shared" si="30"/>
        <v>1.04</v>
      </c>
      <c r="E221">
        <f t="shared" si="31"/>
        <v>4.0000000000000036E-2</v>
      </c>
      <c r="F221">
        <f t="shared" si="35"/>
        <v>0</v>
      </c>
      <c r="G221">
        <v>0.97</v>
      </c>
      <c r="H221">
        <f t="shared" si="32"/>
        <v>3.9999999999999925E-2</v>
      </c>
      <c r="I221">
        <f t="shared" si="33"/>
        <v>0</v>
      </c>
      <c r="J221">
        <f t="shared" si="34"/>
        <v>0</v>
      </c>
      <c r="K221" s="14">
        <f t="shared" si="36"/>
        <v>-1.1102230246251565E-16</v>
      </c>
      <c r="L221">
        <f t="shared" si="37"/>
        <v>0</v>
      </c>
      <c r="M221">
        <f t="shared" si="38"/>
        <v>3.9999999999999925E-2</v>
      </c>
      <c r="N221">
        <f t="shared" si="39"/>
        <v>0</v>
      </c>
    </row>
    <row r="222" spans="1:14" x14ac:dyDescent="0.25">
      <c r="A222" t="s">
        <v>1054</v>
      </c>
      <c r="B222" t="s">
        <v>1053</v>
      </c>
      <c r="C222" t="s">
        <v>2036</v>
      </c>
      <c r="D222">
        <f t="shared" si="30"/>
        <v>1.04</v>
      </c>
      <c r="E222">
        <f t="shared" si="31"/>
        <v>4.0000000000000036E-2</v>
      </c>
      <c r="F222">
        <f t="shared" si="35"/>
        <v>0</v>
      </c>
      <c r="G222">
        <v>0.97</v>
      </c>
      <c r="H222">
        <f t="shared" si="32"/>
        <v>3.9999999999999925E-2</v>
      </c>
      <c r="I222">
        <f t="shared" si="33"/>
        <v>0</v>
      </c>
      <c r="J222">
        <f t="shared" si="34"/>
        <v>0</v>
      </c>
      <c r="K222" s="14">
        <f t="shared" si="36"/>
        <v>-1.1102230246251565E-16</v>
      </c>
      <c r="L222">
        <f t="shared" si="37"/>
        <v>0</v>
      </c>
      <c r="M222">
        <f t="shared" si="38"/>
        <v>3.9999999999999925E-2</v>
      </c>
      <c r="N222">
        <f t="shared" si="39"/>
        <v>0</v>
      </c>
    </row>
    <row r="223" spans="1:14" x14ac:dyDescent="0.25">
      <c r="A223" t="s">
        <v>1048</v>
      </c>
      <c r="B223" t="s">
        <v>1047</v>
      </c>
      <c r="C223" t="s">
        <v>2036</v>
      </c>
      <c r="D223">
        <f t="shared" si="30"/>
        <v>1.04</v>
      </c>
      <c r="E223">
        <f t="shared" si="31"/>
        <v>4.0000000000000036E-2</v>
      </c>
      <c r="F223">
        <f t="shared" si="35"/>
        <v>0</v>
      </c>
      <c r="G223">
        <v>0.97</v>
      </c>
      <c r="H223">
        <f t="shared" si="32"/>
        <v>3.9999999999999925E-2</v>
      </c>
      <c r="I223">
        <f t="shared" si="33"/>
        <v>0</v>
      </c>
      <c r="J223">
        <f t="shared" si="34"/>
        <v>0</v>
      </c>
      <c r="K223" s="14">
        <f t="shared" si="36"/>
        <v>-1.1102230246251565E-16</v>
      </c>
      <c r="L223">
        <f t="shared" si="37"/>
        <v>0</v>
      </c>
      <c r="M223">
        <f t="shared" si="38"/>
        <v>3.9999999999999925E-2</v>
      </c>
      <c r="N223">
        <f t="shared" si="39"/>
        <v>0</v>
      </c>
    </row>
    <row r="224" spans="1:14" x14ac:dyDescent="0.25">
      <c r="A224" t="s">
        <v>1038</v>
      </c>
      <c r="B224" t="s">
        <v>1037</v>
      </c>
      <c r="C224" t="s">
        <v>2036</v>
      </c>
      <c r="D224">
        <f t="shared" si="30"/>
        <v>1.04</v>
      </c>
      <c r="E224">
        <f t="shared" si="31"/>
        <v>4.0000000000000036E-2</v>
      </c>
      <c r="F224">
        <f t="shared" si="35"/>
        <v>0</v>
      </c>
      <c r="G224">
        <v>0.97</v>
      </c>
      <c r="H224">
        <f t="shared" si="32"/>
        <v>3.9999999999999925E-2</v>
      </c>
      <c r="I224">
        <f t="shared" si="33"/>
        <v>0</v>
      </c>
      <c r="J224">
        <f t="shared" si="34"/>
        <v>0</v>
      </c>
      <c r="K224" s="14">
        <f t="shared" si="36"/>
        <v>-1.1102230246251565E-16</v>
      </c>
      <c r="L224">
        <f t="shared" si="37"/>
        <v>0</v>
      </c>
      <c r="M224">
        <f t="shared" si="38"/>
        <v>3.9999999999999925E-2</v>
      </c>
      <c r="N224">
        <f t="shared" si="39"/>
        <v>0</v>
      </c>
    </row>
    <row r="225" spans="1:14" x14ac:dyDescent="0.25">
      <c r="A225" t="s">
        <v>1026</v>
      </c>
      <c r="B225" t="s">
        <v>1025</v>
      </c>
      <c r="C225" t="s">
        <v>2036</v>
      </c>
      <c r="D225">
        <f t="shared" si="30"/>
        <v>1.04</v>
      </c>
      <c r="E225">
        <f t="shared" si="31"/>
        <v>4.0000000000000036E-2</v>
      </c>
      <c r="F225">
        <f t="shared" si="35"/>
        <v>0</v>
      </c>
      <c r="G225">
        <v>0.97</v>
      </c>
      <c r="H225">
        <f t="shared" si="32"/>
        <v>3.9999999999999925E-2</v>
      </c>
      <c r="I225">
        <f t="shared" si="33"/>
        <v>0</v>
      </c>
      <c r="J225">
        <f t="shared" si="34"/>
        <v>0</v>
      </c>
      <c r="K225" s="14">
        <f t="shared" si="36"/>
        <v>-1.1102230246251565E-16</v>
      </c>
      <c r="L225">
        <f t="shared" si="37"/>
        <v>0</v>
      </c>
      <c r="M225">
        <f t="shared" si="38"/>
        <v>3.9999999999999925E-2</v>
      </c>
      <c r="N225">
        <f t="shared" si="39"/>
        <v>0</v>
      </c>
    </row>
    <row r="226" spans="1:14" x14ac:dyDescent="0.25">
      <c r="A226" t="s">
        <v>1024</v>
      </c>
      <c r="B226" t="s">
        <v>1023</v>
      </c>
      <c r="C226" t="s">
        <v>2036</v>
      </c>
      <c r="D226">
        <f t="shared" si="30"/>
        <v>1.04</v>
      </c>
      <c r="E226">
        <f t="shared" si="31"/>
        <v>4.0000000000000036E-2</v>
      </c>
      <c r="F226">
        <f t="shared" si="35"/>
        <v>0</v>
      </c>
      <c r="G226">
        <v>0.97</v>
      </c>
      <c r="H226">
        <f t="shared" si="32"/>
        <v>3.9999999999999925E-2</v>
      </c>
      <c r="I226">
        <f t="shared" si="33"/>
        <v>0</v>
      </c>
      <c r="J226">
        <f t="shared" si="34"/>
        <v>0</v>
      </c>
      <c r="K226" s="14">
        <f t="shared" si="36"/>
        <v>-1.1102230246251565E-16</v>
      </c>
      <c r="L226">
        <f t="shared" si="37"/>
        <v>0</v>
      </c>
      <c r="M226">
        <f t="shared" si="38"/>
        <v>3.9999999999999925E-2</v>
      </c>
      <c r="N226">
        <f t="shared" si="39"/>
        <v>0</v>
      </c>
    </row>
    <row r="227" spans="1:14" x14ac:dyDescent="0.25">
      <c r="A227" t="s">
        <v>1022</v>
      </c>
      <c r="B227" t="s">
        <v>1021</v>
      </c>
      <c r="C227" t="s">
        <v>2036</v>
      </c>
      <c r="D227">
        <f t="shared" si="30"/>
        <v>1.04</v>
      </c>
      <c r="E227">
        <f t="shared" si="31"/>
        <v>4.0000000000000036E-2</v>
      </c>
      <c r="F227">
        <f t="shared" si="35"/>
        <v>0</v>
      </c>
      <c r="G227">
        <v>0.97</v>
      </c>
      <c r="H227">
        <f t="shared" si="32"/>
        <v>3.9999999999999925E-2</v>
      </c>
      <c r="I227">
        <f t="shared" si="33"/>
        <v>0</v>
      </c>
      <c r="J227">
        <f t="shared" si="34"/>
        <v>0</v>
      </c>
      <c r="K227" s="14">
        <f t="shared" si="36"/>
        <v>-1.1102230246251565E-16</v>
      </c>
      <c r="L227">
        <f t="shared" si="37"/>
        <v>0</v>
      </c>
      <c r="M227">
        <f t="shared" si="38"/>
        <v>3.9999999999999925E-2</v>
      </c>
      <c r="N227">
        <f t="shared" si="39"/>
        <v>0</v>
      </c>
    </row>
    <row r="228" spans="1:14" x14ac:dyDescent="0.25">
      <c r="A228" t="s">
        <v>1018</v>
      </c>
      <c r="B228" t="s">
        <v>1017</v>
      </c>
      <c r="C228" t="s">
        <v>2036</v>
      </c>
      <c r="D228">
        <f t="shared" si="30"/>
        <v>1.04</v>
      </c>
      <c r="E228">
        <f t="shared" si="31"/>
        <v>4.0000000000000036E-2</v>
      </c>
      <c r="F228">
        <f t="shared" si="35"/>
        <v>0</v>
      </c>
      <c r="G228">
        <v>0.97</v>
      </c>
      <c r="H228">
        <f t="shared" si="32"/>
        <v>3.9999999999999925E-2</v>
      </c>
      <c r="I228">
        <f t="shared" si="33"/>
        <v>0</v>
      </c>
      <c r="J228">
        <f t="shared" si="34"/>
        <v>0</v>
      </c>
      <c r="K228" s="14">
        <f t="shared" si="36"/>
        <v>-1.1102230246251565E-16</v>
      </c>
      <c r="L228">
        <f t="shared" si="37"/>
        <v>0</v>
      </c>
      <c r="M228">
        <f t="shared" si="38"/>
        <v>3.9999999999999925E-2</v>
      </c>
      <c r="N228">
        <f t="shared" si="39"/>
        <v>0</v>
      </c>
    </row>
    <row r="229" spans="1:14" x14ac:dyDescent="0.25">
      <c r="A229" t="s">
        <v>1016</v>
      </c>
      <c r="B229" t="s">
        <v>1015</v>
      </c>
      <c r="C229" t="s">
        <v>2036</v>
      </c>
      <c r="D229">
        <f t="shared" si="30"/>
        <v>1.04</v>
      </c>
      <c r="E229">
        <f t="shared" si="31"/>
        <v>4.0000000000000036E-2</v>
      </c>
      <c r="F229">
        <f t="shared" si="35"/>
        <v>0</v>
      </c>
      <c r="G229">
        <v>0.97</v>
      </c>
      <c r="H229">
        <f t="shared" si="32"/>
        <v>3.9999999999999925E-2</v>
      </c>
      <c r="I229">
        <f t="shared" si="33"/>
        <v>0</v>
      </c>
      <c r="J229">
        <f t="shared" si="34"/>
        <v>0</v>
      </c>
      <c r="K229" s="14">
        <f t="shared" si="36"/>
        <v>-1.1102230246251565E-16</v>
      </c>
      <c r="L229">
        <f t="shared" si="37"/>
        <v>0</v>
      </c>
      <c r="M229">
        <f t="shared" si="38"/>
        <v>3.9999999999999925E-2</v>
      </c>
      <c r="N229">
        <f t="shared" si="39"/>
        <v>0</v>
      </c>
    </row>
    <row r="230" spans="1:14" x14ac:dyDescent="0.25">
      <c r="A230" t="s">
        <v>1010</v>
      </c>
      <c r="B230" t="s">
        <v>1009</v>
      </c>
      <c r="C230" t="s">
        <v>2036</v>
      </c>
      <c r="D230">
        <f t="shared" si="30"/>
        <v>1.04</v>
      </c>
      <c r="E230">
        <f t="shared" si="31"/>
        <v>4.0000000000000036E-2</v>
      </c>
      <c r="F230">
        <f t="shared" si="35"/>
        <v>0</v>
      </c>
      <c r="G230">
        <v>0.97</v>
      </c>
      <c r="H230">
        <f t="shared" si="32"/>
        <v>3.9999999999999925E-2</v>
      </c>
      <c r="I230">
        <f t="shared" si="33"/>
        <v>0</v>
      </c>
      <c r="J230">
        <f t="shared" si="34"/>
        <v>0</v>
      </c>
      <c r="K230" s="14">
        <f t="shared" si="36"/>
        <v>-1.1102230246251565E-16</v>
      </c>
      <c r="L230">
        <f t="shared" si="37"/>
        <v>0</v>
      </c>
      <c r="M230">
        <f t="shared" si="38"/>
        <v>3.9999999999999925E-2</v>
      </c>
      <c r="N230">
        <f t="shared" si="39"/>
        <v>0</v>
      </c>
    </row>
    <row r="231" spans="1:14" x14ac:dyDescent="0.25">
      <c r="A231" t="s">
        <v>1004</v>
      </c>
      <c r="B231" t="s">
        <v>1003</v>
      </c>
      <c r="C231" t="s">
        <v>2036</v>
      </c>
      <c r="D231">
        <f t="shared" si="30"/>
        <v>1.04</v>
      </c>
      <c r="E231">
        <f t="shared" si="31"/>
        <v>4.0000000000000036E-2</v>
      </c>
      <c r="F231">
        <f t="shared" si="35"/>
        <v>0</v>
      </c>
      <c r="G231">
        <v>0.97</v>
      </c>
      <c r="H231">
        <f t="shared" si="32"/>
        <v>3.9999999999999925E-2</v>
      </c>
      <c r="I231">
        <f t="shared" si="33"/>
        <v>0</v>
      </c>
      <c r="J231">
        <f t="shared" si="34"/>
        <v>0</v>
      </c>
      <c r="K231" s="14">
        <f t="shared" si="36"/>
        <v>-1.1102230246251565E-16</v>
      </c>
      <c r="L231">
        <f t="shared" si="37"/>
        <v>0</v>
      </c>
      <c r="M231">
        <f t="shared" si="38"/>
        <v>3.9999999999999925E-2</v>
      </c>
      <c r="N231">
        <f t="shared" si="39"/>
        <v>0</v>
      </c>
    </row>
    <row r="232" spans="1:14" x14ac:dyDescent="0.25">
      <c r="A232" t="s">
        <v>1002</v>
      </c>
      <c r="B232" t="s">
        <v>1001</v>
      </c>
      <c r="C232" t="s">
        <v>2036</v>
      </c>
      <c r="D232">
        <f t="shared" si="30"/>
        <v>1.04</v>
      </c>
      <c r="E232">
        <f t="shared" si="31"/>
        <v>4.0000000000000036E-2</v>
      </c>
      <c r="F232">
        <f t="shared" si="35"/>
        <v>0</v>
      </c>
      <c r="G232">
        <v>0.97</v>
      </c>
      <c r="H232">
        <f t="shared" si="32"/>
        <v>3.9999999999999925E-2</v>
      </c>
      <c r="I232">
        <f t="shared" si="33"/>
        <v>0</v>
      </c>
      <c r="J232">
        <f t="shared" si="34"/>
        <v>0</v>
      </c>
      <c r="K232" s="14">
        <f t="shared" si="36"/>
        <v>-1.1102230246251565E-16</v>
      </c>
      <c r="L232">
        <f t="shared" si="37"/>
        <v>0</v>
      </c>
      <c r="M232">
        <f t="shared" si="38"/>
        <v>3.9999999999999925E-2</v>
      </c>
      <c r="N232">
        <f t="shared" si="39"/>
        <v>0</v>
      </c>
    </row>
    <row r="233" spans="1:14" x14ac:dyDescent="0.25">
      <c r="A233" t="s">
        <v>998</v>
      </c>
      <c r="B233" t="s">
        <v>997</v>
      </c>
      <c r="C233" t="s">
        <v>2036</v>
      </c>
      <c r="D233">
        <f t="shared" si="30"/>
        <v>1.04</v>
      </c>
      <c r="E233">
        <f t="shared" si="31"/>
        <v>4.0000000000000036E-2</v>
      </c>
      <c r="F233">
        <f t="shared" si="35"/>
        <v>0</v>
      </c>
      <c r="G233">
        <v>0.97</v>
      </c>
      <c r="H233">
        <f t="shared" si="32"/>
        <v>3.9999999999999925E-2</v>
      </c>
      <c r="I233">
        <f t="shared" si="33"/>
        <v>0</v>
      </c>
      <c r="J233">
        <f t="shared" si="34"/>
        <v>0</v>
      </c>
      <c r="K233" s="14">
        <f t="shared" si="36"/>
        <v>-1.1102230246251565E-16</v>
      </c>
      <c r="L233">
        <f t="shared" si="37"/>
        <v>0</v>
      </c>
      <c r="M233">
        <f t="shared" si="38"/>
        <v>3.9999999999999925E-2</v>
      </c>
      <c r="N233">
        <f t="shared" si="39"/>
        <v>0</v>
      </c>
    </row>
    <row r="234" spans="1:14" x14ac:dyDescent="0.25">
      <c r="A234" t="s">
        <v>996</v>
      </c>
      <c r="B234" t="s">
        <v>995</v>
      </c>
      <c r="C234" t="s">
        <v>2036</v>
      </c>
      <c r="D234">
        <f t="shared" si="30"/>
        <v>1.04</v>
      </c>
      <c r="E234">
        <f t="shared" si="31"/>
        <v>4.0000000000000036E-2</v>
      </c>
      <c r="F234">
        <f t="shared" si="35"/>
        <v>0</v>
      </c>
      <c r="G234">
        <v>0.97</v>
      </c>
      <c r="H234">
        <f t="shared" si="32"/>
        <v>3.9999999999999925E-2</v>
      </c>
      <c r="I234">
        <f t="shared" si="33"/>
        <v>0</v>
      </c>
      <c r="J234">
        <f t="shared" si="34"/>
        <v>0</v>
      </c>
      <c r="K234" s="14">
        <f t="shared" si="36"/>
        <v>-1.1102230246251565E-16</v>
      </c>
      <c r="L234">
        <f t="shared" si="37"/>
        <v>0</v>
      </c>
      <c r="M234">
        <f t="shared" si="38"/>
        <v>3.9999999999999925E-2</v>
      </c>
      <c r="N234">
        <f t="shared" si="39"/>
        <v>0</v>
      </c>
    </row>
    <row r="235" spans="1:14" x14ac:dyDescent="0.25">
      <c r="A235" t="s">
        <v>994</v>
      </c>
      <c r="B235" t="s">
        <v>993</v>
      </c>
      <c r="C235" t="s">
        <v>2036</v>
      </c>
      <c r="D235">
        <f t="shared" si="30"/>
        <v>1.04</v>
      </c>
      <c r="E235">
        <f t="shared" si="31"/>
        <v>4.0000000000000036E-2</v>
      </c>
      <c r="F235">
        <f t="shared" si="35"/>
        <v>0</v>
      </c>
      <c r="G235">
        <v>0.97</v>
      </c>
      <c r="H235">
        <f t="shared" si="32"/>
        <v>3.9999999999999925E-2</v>
      </c>
      <c r="I235">
        <f t="shared" si="33"/>
        <v>0</v>
      </c>
      <c r="J235">
        <f t="shared" si="34"/>
        <v>0</v>
      </c>
      <c r="K235" s="14">
        <f t="shared" si="36"/>
        <v>-1.1102230246251565E-16</v>
      </c>
      <c r="L235">
        <f t="shared" si="37"/>
        <v>0</v>
      </c>
      <c r="M235">
        <f t="shared" si="38"/>
        <v>3.9999999999999925E-2</v>
      </c>
      <c r="N235">
        <f t="shared" si="39"/>
        <v>0</v>
      </c>
    </row>
    <row r="236" spans="1:14" x14ac:dyDescent="0.25">
      <c r="A236" t="s">
        <v>992</v>
      </c>
      <c r="B236" t="s">
        <v>991</v>
      </c>
      <c r="C236" t="s">
        <v>2036</v>
      </c>
      <c r="D236">
        <f t="shared" si="30"/>
        <v>1.04</v>
      </c>
      <c r="E236">
        <f t="shared" si="31"/>
        <v>4.0000000000000036E-2</v>
      </c>
      <c r="F236">
        <f t="shared" si="35"/>
        <v>0</v>
      </c>
      <c r="G236">
        <v>0.97</v>
      </c>
      <c r="H236">
        <f t="shared" si="32"/>
        <v>3.9999999999999925E-2</v>
      </c>
      <c r="I236">
        <f t="shared" si="33"/>
        <v>0</v>
      </c>
      <c r="J236">
        <f t="shared" si="34"/>
        <v>0</v>
      </c>
      <c r="K236" s="14">
        <f t="shared" si="36"/>
        <v>-1.1102230246251565E-16</v>
      </c>
      <c r="L236">
        <f t="shared" si="37"/>
        <v>0</v>
      </c>
      <c r="M236">
        <f t="shared" si="38"/>
        <v>3.9999999999999925E-2</v>
      </c>
      <c r="N236">
        <f t="shared" si="39"/>
        <v>0</v>
      </c>
    </row>
    <row r="237" spans="1:14" x14ac:dyDescent="0.25">
      <c r="A237" t="s">
        <v>990</v>
      </c>
      <c r="B237" t="s">
        <v>989</v>
      </c>
      <c r="C237" t="s">
        <v>2036</v>
      </c>
      <c r="D237">
        <f t="shared" si="30"/>
        <v>1.04</v>
      </c>
      <c r="E237">
        <f t="shared" si="31"/>
        <v>4.0000000000000036E-2</v>
      </c>
      <c r="F237">
        <f t="shared" si="35"/>
        <v>0</v>
      </c>
      <c r="G237">
        <v>0.97</v>
      </c>
      <c r="H237">
        <f t="shared" si="32"/>
        <v>3.9999999999999925E-2</v>
      </c>
      <c r="I237">
        <f t="shared" si="33"/>
        <v>0</v>
      </c>
      <c r="J237">
        <f t="shared" si="34"/>
        <v>0</v>
      </c>
      <c r="K237" s="14">
        <f t="shared" si="36"/>
        <v>-1.1102230246251565E-16</v>
      </c>
      <c r="L237">
        <f t="shared" si="37"/>
        <v>0</v>
      </c>
      <c r="M237">
        <f t="shared" si="38"/>
        <v>3.9999999999999925E-2</v>
      </c>
      <c r="N237">
        <f t="shared" si="39"/>
        <v>0</v>
      </c>
    </row>
    <row r="238" spans="1:14" x14ac:dyDescent="0.25">
      <c r="A238" t="s">
        <v>986</v>
      </c>
      <c r="B238" t="s">
        <v>985</v>
      </c>
      <c r="C238" t="s">
        <v>2036</v>
      </c>
      <c r="D238">
        <f t="shared" si="30"/>
        <v>1.0333000000000001</v>
      </c>
      <c r="E238">
        <f t="shared" si="31"/>
        <v>0.04</v>
      </c>
      <c r="F238">
        <f t="shared" si="35"/>
        <v>0</v>
      </c>
      <c r="G238">
        <v>0.97</v>
      </c>
      <c r="H238">
        <f t="shared" si="32"/>
        <v>3.9999999999999925E-2</v>
      </c>
      <c r="I238">
        <f t="shared" si="33"/>
        <v>0</v>
      </c>
      <c r="J238">
        <f t="shared" si="34"/>
        <v>0</v>
      </c>
      <c r="K238" s="14">
        <f t="shared" si="36"/>
        <v>-7.6327832942979512E-17</v>
      </c>
      <c r="L238">
        <f t="shared" si="37"/>
        <v>0</v>
      </c>
      <c r="M238">
        <f t="shared" si="38"/>
        <v>3.9999999999999925E-2</v>
      </c>
      <c r="N238">
        <f t="shared" si="39"/>
        <v>0</v>
      </c>
    </row>
    <row r="239" spans="1:14" x14ac:dyDescent="0.25">
      <c r="A239" t="s">
        <v>984</v>
      </c>
      <c r="B239" t="s">
        <v>983</v>
      </c>
      <c r="C239" t="s">
        <v>2036</v>
      </c>
      <c r="D239">
        <f t="shared" si="30"/>
        <v>1.04</v>
      </c>
      <c r="E239">
        <f t="shared" si="31"/>
        <v>4.0000000000000036E-2</v>
      </c>
      <c r="F239">
        <f t="shared" si="35"/>
        <v>0</v>
      </c>
      <c r="G239">
        <v>0.97</v>
      </c>
      <c r="H239">
        <f t="shared" si="32"/>
        <v>3.9999999999999925E-2</v>
      </c>
      <c r="I239">
        <f t="shared" si="33"/>
        <v>0</v>
      </c>
      <c r="J239">
        <f t="shared" si="34"/>
        <v>0</v>
      </c>
      <c r="K239" s="14">
        <f t="shared" si="36"/>
        <v>-1.1102230246251565E-16</v>
      </c>
      <c r="L239">
        <f t="shared" si="37"/>
        <v>0</v>
      </c>
      <c r="M239">
        <f t="shared" si="38"/>
        <v>3.9999999999999925E-2</v>
      </c>
      <c r="N239">
        <f t="shared" si="39"/>
        <v>0</v>
      </c>
    </row>
    <row r="240" spans="1:14" x14ac:dyDescent="0.25">
      <c r="A240" t="s">
        <v>982</v>
      </c>
      <c r="B240" t="s">
        <v>981</v>
      </c>
      <c r="C240" t="s">
        <v>2036</v>
      </c>
      <c r="D240">
        <f t="shared" si="30"/>
        <v>1.04</v>
      </c>
      <c r="E240">
        <f t="shared" si="31"/>
        <v>4.0000000000000036E-2</v>
      </c>
      <c r="F240">
        <f t="shared" si="35"/>
        <v>0</v>
      </c>
      <c r="G240">
        <v>0.97</v>
      </c>
      <c r="H240">
        <f t="shared" si="32"/>
        <v>3.9999999999999925E-2</v>
      </c>
      <c r="I240">
        <f t="shared" si="33"/>
        <v>0</v>
      </c>
      <c r="J240">
        <f t="shared" si="34"/>
        <v>0</v>
      </c>
      <c r="K240" s="14">
        <f t="shared" si="36"/>
        <v>-1.1102230246251565E-16</v>
      </c>
      <c r="L240">
        <f t="shared" si="37"/>
        <v>0</v>
      </c>
      <c r="M240">
        <f t="shared" si="38"/>
        <v>3.9999999999999925E-2</v>
      </c>
      <c r="N240">
        <f t="shared" si="39"/>
        <v>0</v>
      </c>
    </row>
    <row r="241" spans="1:14" x14ac:dyDescent="0.25">
      <c r="A241" t="s">
        <v>974</v>
      </c>
      <c r="B241" t="s">
        <v>973</v>
      </c>
      <c r="C241" t="s">
        <v>2036</v>
      </c>
      <c r="D241">
        <f t="shared" si="30"/>
        <v>1.04</v>
      </c>
      <c r="E241">
        <f t="shared" si="31"/>
        <v>4.0000000000000036E-2</v>
      </c>
      <c r="F241">
        <f t="shared" si="35"/>
        <v>0</v>
      </c>
      <c r="G241">
        <v>0.97</v>
      </c>
      <c r="H241">
        <f t="shared" si="32"/>
        <v>3.9999999999999925E-2</v>
      </c>
      <c r="I241">
        <f t="shared" si="33"/>
        <v>0</v>
      </c>
      <c r="J241">
        <f t="shared" si="34"/>
        <v>0</v>
      </c>
      <c r="K241" s="14">
        <f t="shared" si="36"/>
        <v>-1.1102230246251565E-16</v>
      </c>
      <c r="L241">
        <f t="shared" si="37"/>
        <v>0</v>
      </c>
      <c r="M241">
        <f t="shared" si="38"/>
        <v>3.9999999999999925E-2</v>
      </c>
      <c r="N241">
        <f t="shared" si="39"/>
        <v>0</v>
      </c>
    </row>
    <row r="242" spans="1:14" x14ac:dyDescent="0.25">
      <c r="A242" t="s">
        <v>966</v>
      </c>
      <c r="B242" t="s">
        <v>965</v>
      </c>
      <c r="C242" t="s">
        <v>2036</v>
      </c>
      <c r="D242">
        <f t="shared" si="30"/>
        <v>1.04</v>
      </c>
      <c r="E242">
        <f t="shared" si="31"/>
        <v>4.0000000000000036E-2</v>
      </c>
      <c r="F242">
        <f t="shared" si="35"/>
        <v>0</v>
      </c>
      <c r="G242">
        <v>0.97</v>
      </c>
      <c r="H242">
        <f t="shared" si="32"/>
        <v>3.9999999999999925E-2</v>
      </c>
      <c r="I242">
        <f t="shared" si="33"/>
        <v>0</v>
      </c>
      <c r="J242">
        <f t="shared" si="34"/>
        <v>0</v>
      </c>
      <c r="K242" s="14">
        <f t="shared" si="36"/>
        <v>-1.1102230246251565E-16</v>
      </c>
      <c r="L242">
        <f t="shared" si="37"/>
        <v>0</v>
      </c>
      <c r="M242">
        <f t="shared" si="38"/>
        <v>3.9999999999999925E-2</v>
      </c>
      <c r="N242">
        <f t="shared" si="39"/>
        <v>0</v>
      </c>
    </row>
    <row r="243" spans="1:14" x14ac:dyDescent="0.25">
      <c r="A243" t="s">
        <v>962</v>
      </c>
      <c r="B243" t="s">
        <v>961</v>
      </c>
      <c r="C243" t="s">
        <v>2036</v>
      </c>
      <c r="D243">
        <f t="shared" si="30"/>
        <v>1.04</v>
      </c>
      <c r="E243">
        <f t="shared" si="31"/>
        <v>4.0000000000000036E-2</v>
      </c>
      <c r="F243">
        <f t="shared" si="35"/>
        <v>0</v>
      </c>
      <c r="G243">
        <v>0.97</v>
      </c>
      <c r="H243">
        <f t="shared" si="32"/>
        <v>3.9999999999999925E-2</v>
      </c>
      <c r="I243">
        <f t="shared" si="33"/>
        <v>0</v>
      </c>
      <c r="J243">
        <f t="shared" si="34"/>
        <v>0</v>
      </c>
      <c r="K243" s="14">
        <f t="shared" si="36"/>
        <v>-1.1102230246251565E-16</v>
      </c>
      <c r="L243">
        <f t="shared" si="37"/>
        <v>0</v>
      </c>
      <c r="M243">
        <f t="shared" si="38"/>
        <v>3.9999999999999925E-2</v>
      </c>
      <c r="N243">
        <f t="shared" si="39"/>
        <v>0</v>
      </c>
    </row>
    <row r="244" spans="1:14" x14ac:dyDescent="0.25">
      <c r="A244" t="s">
        <v>960</v>
      </c>
      <c r="B244" t="s">
        <v>959</v>
      </c>
      <c r="C244" t="s">
        <v>2036</v>
      </c>
      <c r="D244">
        <f t="shared" si="30"/>
        <v>1.04</v>
      </c>
      <c r="E244">
        <f t="shared" si="31"/>
        <v>4.0000000000000036E-2</v>
      </c>
      <c r="F244">
        <f t="shared" si="35"/>
        <v>0</v>
      </c>
      <c r="G244">
        <v>0.97</v>
      </c>
      <c r="H244">
        <f t="shared" si="32"/>
        <v>3.9999999999999925E-2</v>
      </c>
      <c r="I244">
        <f t="shared" si="33"/>
        <v>0</v>
      </c>
      <c r="J244">
        <f t="shared" si="34"/>
        <v>0</v>
      </c>
      <c r="K244" s="14">
        <f t="shared" si="36"/>
        <v>-1.1102230246251565E-16</v>
      </c>
      <c r="L244">
        <f t="shared" si="37"/>
        <v>0</v>
      </c>
      <c r="M244">
        <f t="shared" si="38"/>
        <v>3.9999999999999925E-2</v>
      </c>
      <c r="N244">
        <f t="shared" si="39"/>
        <v>0</v>
      </c>
    </row>
    <row r="245" spans="1:14" x14ac:dyDescent="0.25">
      <c r="A245" t="s">
        <v>956</v>
      </c>
      <c r="B245" t="s">
        <v>955</v>
      </c>
      <c r="C245" t="s">
        <v>2036</v>
      </c>
      <c r="D245">
        <f t="shared" si="30"/>
        <v>1.04</v>
      </c>
      <c r="E245">
        <f t="shared" si="31"/>
        <v>4.0000000000000036E-2</v>
      </c>
      <c r="F245">
        <f t="shared" si="35"/>
        <v>0</v>
      </c>
      <c r="G245">
        <v>0.97</v>
      </c>
      <c r="H245">
        <f t="shared" si="32"/>
        <v>3.9999999999999925E-2</v>
      </c>
      <c r="I245">
        <f t="shared" si="33"/>
        <v>0</v>
      </c>
      <c r="J245">
        <f t="shared" si="34"/>
        <v>0</v>
      </c>
      <c r="K245" s="14">
        <f t="shared" si="36"/>
        <v>-1.1102230246251565E-16</v>
      </c>
      <c r="L245">
        <f t="shared" si="37"/>
        <v>0</v>
      </c>
      <c r="M245">
        <f t="shared" si="38"/>
        <v>3.9999999999999925E-2</v>
      </c>
      <c r="N245">
        <f t="shared" si="39"/>
        <v>0</v>
      </c>
    </row>
    <row r="246" spans="1:14" x14ac:dyDescent="0.25">
      <c r="A246" t="s">
        <v>950</v>
      </c>
      <c r="B246" t="s">
        <v>949</v>
      </c>
      <c r="C246" t="s">
        <v>2036</v>
      </c>
      <c r="D246">
        <f t="shared" si="30"/>
        <v>1.04</v>
      </c>
      <c r="E246">
        <f t="shared" si="31"/>
        <v>4.0000000000000036E-2</v>
      </c>
      <c r="F246">
        <f t="shared" si="35"/>
        <v>0</v>
      </c>
      <c r="G246">
        <v>0.97</v>
      </c>
      <c r="H246">
        <f t="shared" si="32"/>
        <v>3.9999999999999925E-2</v>
      </c>
      <c r="I246">
        <f t="shared" si="33"/>
        <v>0</v>
      </c>
      <c r="J246">
        <f t="shared" si="34"/>
        <v>0</v>
      </c>
      <c r="K246" s="14">
        <f t="shared" si="36"/>
        <v>-1.1102230246251565E-16</v>
      </c>
      <c r="L246">
        <f t="shared" si="37"/>
        <v>0</v>
      </c>
      <c r="M246">
        <f t="shared" si="38"/>
        <v>3.9999999999999925E-2</v>
      </c>
      <c r="N246">
        <f t="shared" si="39"/>
        <v>0</v>
      </c>
    </row>
    <row r="247" spans="1:14" x14ac:dyDescent="0.25">
      <c r="A247" t="s">
        <v>946</v>
      </c>
      <c r="B247" t="s">
        <v>945</v>
      </c>
      <c r="C247" t="s">
        <v>2036</v>
      </c>
      <c r="D247">
        <f t="shared" si="30"/>
        <v>1.04</v>
      </c>
      <c r="E247">
        <f t="shared" si="31"/>
        <v>4.0000000000000036E-2</v>
      </c>
      <c r="F247">
        <f t="shared" si="35"/>
        <v>0</v>
      </c>
      <c r="G247">
        <v>0.97</v>
      </c>
      <c r="H247">
        <f t="shared" si="32"/>
        <v>3.9999999999999925E-2</v>
      </c>
      <c r="I247">
        <f t="shared" si="33"/>
        <v>0</v>
      </c>
      <c r="J247">
        <f t="shared" si="34"/>
        <v>0</v>
      </c>
      <c r="K247" s="14">
        <f t="shared" si="36"/>
        <v>-1.1102230246251565E-16</v>
      </c>
      <c r="L247">
        <f t="shared" si="37"/>
        <v>0</v>
      </c>
      <c r="M247">
        <f t="shared" si="38"/>
        <v>3.9999999999999925E-2</v>
      </c>
      <c r="N247">
        <f t="shared" si="39"/>
        <v>0</v>
      </c>
    </row>
    <row r="248" spans="1:14" x14ac:dyDescent="0.25">
      <c r="A248" t="s">
        <v>942</v>
      </c>
      <c r="B248" t="s">
        <v>941</v>
      </c>
      <c r="C248" t="s">
        <v>2036</v>
      </c>
      <c r="D248">
        <f t="shared" si="30"/>
        <v>1.04</v>
      </c>
      <c r="E248">
        <f t="shared" si="31"/>
        <v>4.0000000000000036E-2</v>
      </c>
      <c r="F248">
        <f t="shared" si="35"/>
        <v>0</v>
      </c>
      <c r="G248">
        <v>0.97</v>
      </c>
      <c r="H248">
        <f t="shared" si="32"/>
        <v>3.9999999999999925E-2</v>
      </c>
      <c r="I248">
        <f t="shared" si="33"/>
        <v>0</v>
      </c>
      <c r="J248">
        <f t="shared" si="34"/>
        <v>0</v>
      </c>
      <c r="K248" s="14">
        <f t="shared" si="36"/>
        <v>-1.1102230246251565E-16</v>
      </c>
      <c r="L248">
        <f t="shared" si="37"/>
        <v>0</v>
      </c>
      <c r="M248">
        <f t="shared" si="38"/>
        <v>3.9999999999999925E-2</v>
      </c>
      <c r="N248">
        <f t="shared" si="39"/>
        <v>0</v>
      </c>
    </row>
    <row r="249" spans="1:14" x14ac:dyDescent="0.25">
      <c r="A249" t="s">
        <v>940</v>
      </c>
      <c r="B249" t="s">
        <v>939</v>
      </c>
      <c r="C249" t="s">
        <v>2036</v>
      </c>
      <c r="D249">
        <f t="shared" si="30"/>
        <v>0.99</v>
      </c>
      <c r="E249">
        <f t="shared" si="31"/>
        <v>0.04</v>
      </c>
      <c r="F249">
        <f t="shared" si="35"/>
        <v>0</v>
      </c>
      <c r="G249">
        <v>0.97</v>
      </c>
      <c r="H249">
        <f t="shared" si="32"/>
        <v>3.9999999999999925E-2</v>
      </c>
      <c r="I249">
        <f t="shared" si="33"/>
        <v>0</v>
      </c>
      <c r="J249">
        <f t="shared" si="34"/>
        <v>0</v>
      </c>
      <c r="K249" s="14">
        <f t="shared" si="36"/>
        <v>-7.6327832942979512E-17</v>
      </c>
      <c r="L249">
        <f t="shared" si="37"/>
        <v>0</v>
      </c>
      <c r="M249">
        <f t="shared" si="38"/>
        <v>3.9999999999999925E-2</v>
      </c>
      <c r="N249">
        <f t="shared" si="39"/>
        <v>0</v>
      </c>
    </row>
    <row r="250" spans="1:14" x14ac:dyDescent="0.25">
      <c r="A250" t="s">
        <v>938</v>
      </c>
      <c r="B250" t="s">
        <v>937</v>
      </c>
      <c r="C250" t="s">
        <v>2036</v>
      </c>
      <c r="D250">
        <f t="shared" si="30"/>
        <v>1.04</v>
      </c>
      <c r="E250">
        <f t="shared" si="31"/>
        <v>4.0000000000000036E-2</v>
      </c>
      <c r="F250">
        <f t="shared" si="35"/>
        <v>0</v>
      </c>
      <c r="G250">
        <v>0.97</v>
      </c>
      <c r="H250">
        <f t="shared" si="32"/>
        <v>3.9999999999999925E-2</v>
      </c>
      <c r="I250">
        <f t="shared" si="33"/>
        <v>0</v>
      </c>
      <c r="J250">
        <f t="shared" si="34"/>
        <v>0</v>
      </c>
      <c r="K250" s="14">
        <f t="shared" si="36"/>
        <v>-1.1102230246251565E-16</v>
      </c>
      <c r="L250">
        <f t="shared" si="37"/>
        <v>0</v>
      </c>
      <c r="M250">
        <f t="shared" si="38"/>
        <v>3.9999999999999925E-2</v>
      </c>
      <c r="N250">
        <f t="shared" si="39"/>
        <v>0</v>
      </c>
    </row>
    <row r="251" spans="1:14" x14ac:dyDescent="0.25">
      <c r="A251" t="s">
        <v>936</v>
      </c>
      <c r="B251" t="s">
        <v>935</v>
      </c>
      <c r="C251" t="s">
        <v>2036</v>
      </c>
      <c r="D251">
        <f t="shared" si="30"/>
        <v>1.04</v>
      </c>
      <c r="E251">
        <f t="shared" si="31"/>
        <v>4.0000000000000036E-2</v>
      </c>
      <c r="F251">
        <f t="shared" si="35"/>
        <v>0</v>
      </c>
      <c r="G251">
        <v>0.97</v>
      </c>
      <c r="H251">
        <f t="shared" si="32"/>
        <v>3.9999999999999925E-2</v>
      </c>
      <c r="I251">
        <f t="shared" si="33"/>
        <v>0</v>
      </c>
      <c r="J251">
        <f t="shared" si="34"/>
        <v>0</v>
      </c>
      <c r="K251" s="14">
        <f t="shared" si="36"/>
        <v>-1.1102230246251565E-16</v>
      </c>
      <c r="L251">
        <f t="shared" si="37"/>
        <v>0</v>
      </c>
      <c r="M251">
        <f t="shared" si="38"/>
        <v>3.9999999999999925E-2</v>
      </c>
      <c r="N251">
        <f t="shared" si="39"/>
        <v>0</v>
      </c>
    </row>
    <row r="252" spans="1:14" x14ac:dyDescent="0.25">
      <c r="A252" t="s">
        <v>934</v>
      </c>
      <c r="B252" t="s">
        <v>933</v>
      </c>
      <c r="C252" t="s">
        <v>2036</v>
      </c>
      <c r="D252">
        <f t="shared" si="30"/>
        <v>1.04</v>
      </c>
      <c r="E252">
        <f t="shared" si="31"/>
        <v>4.0000000000000036E-2</v>
      </c>
      <c r="F252">
        <f t="shared" si="35"/>
        <v>0</v>
      </c>
      <c r="G252">
        <v>0.97</v>
      </c>
      <c r="H252">
        <f t="shared" si="32"/>
        <v>3.9999999999999925E-2</v>
      </c>
      <c r="I252">
        <f t="shared" si="33"/>
        <v>0</v>
      </c>
      <c r="J252">
        <f t="shared" si="34"/>
        <v>0</v>
      </c>
      <c r="K252" s="14">
        <f t="shared" si="36"/>
        <v>-1.1102230246251565E-16</v>
      </c>
      <c r="L252">
        <f t="shared" si="37"/>
        <v>0</v>
      </c>
      <c r="M252">
        <f t="shared" si="38"/>
        <v>3.9999999999999925E-2</v>
      </c>
      <c r="N252">
        <f t="shared" si="39"/>
        <v>0</v>
      </c>
    </row>
    <row r="253" spans="1:14" x14ac:dyDescent="0.25">
      <c r="A253" t="s">
        <v>932</v>
      </c>
      <c r="B253" t="s">
        <v>931</v>
      </c>
      <c r="C253" t="s">
        <v>2036</v>
      </c>
      <c r="D253">
        <f t="shared" si="30"/>
        <v>0.997</v>
      </c>
      <c r="E253">
        <f t="shared" si="31"/>
        <v>0.04</v>
      </c>
      <c r="F253">
        <f t="shared" si="35"/>
        <v>0</v>
      </c>
      <c r="G253">
        <v>0.97</v>
      </c>
      <c r="H253">
        <f t="shared" si="32"/>
        <v>3.9999999999999925E-2</v>
      </c>
      <c r="I253">
        <f t="shared" si="33"/>
        <v>0</v>
      </c>
      <c r="J253">
        <f t="shared" si="34"/>
        <v>0</v>
      </c>
      <c r="K253" s="14">
        <f t="shared" si="36"/>
        <v>-7.6327832942979512E-17</v>
      </c>
      <c r="L253">
        <f t="shared" si="37"/>
        <v>0</v>
      </c>
      <c r="M253">
        <f t="shared" si="38"/>
        <v>3.9999999999999925E-2</v>
      </c>
      <c r="N253">
        <f t="shared" si="39"/>
        <v>0</v>
      </c>
    </row>
    <row r="254" spans="1:14" x14ac:dyDescent="0.25">
      <c r="A254" t="s">
        <v>922</v>
      </c>
      <c r="B254" t="s">
        <v>300</v>
      </c>
      <c r="C254" t="s">
        <v>2036</v>
      </c>
      <c r="D254">
        <f t="shared" si="30"/>
        <v>1.04</v>
      </c>
      <c r="E254">
        <f t="shared" si="31"/>
        <v>4.0000000000000036E-2</v>
      </c>
      <c r="F254">
        <f t="shared" si="35"/>
        <v>0</v>
      </c>
      <c r="G254">
        <v>0.97</v>
      </c>
      <c r="H254">
        <f t="shared" si="32"/>
        <v>3.9999999999999925E-2</v>
      </c>
      <c r="I254">
        <f t="shared" si="33"/>
        <v>0</v>
      </c>
      <c r="J254">
        <f t="shared" si="34"/>
        <v>0</v>
      </c>
      <c r="K254" s="14">
        <f t="shared" si="36"/>
        <v>-1.1102230246251565E-16</v>
      </c>
      <c r="L254">
        <f t="shared" si="37"/>
        <v>0</v>
      </c>
      <c r="M254">
        <f t="shared" si="38"/>
        <v>3.9999999999999925E-2</v>
      </c>
      <c r="N254">
        <f t="shared" si="39"/>
        <v>0</v>
      </c>
    </row>
    <row r="255" spans="1:14" x14ac:dyDescent="0.25">
      <c r="A255" t="s">
        <v>921</v>
      </c>
      <c r="B255" t="s">
        <v>920</v>
      </c>
      <c r="C255" t="s">
        <v>2036</v>
      </c>
      <c r="D255">
        <f t="shared" si="30"/>
        <v>1.04</v>
      </c>
      <c r="E255">
        <f t="shared" si="31"/>
        <v>4.0000000000000036E-2</v>
      </c>
      <c r="F255">
        <f t="shared" si="35"/>
        <v>0</v>
      </c>
      <c r="G255">
        <v>0.97</v>
      </c>
      <c r="H255">
        <f t="shared" si="32"/>
        <v>3.9999999999999925E-2</v>
      </c>
      <c r="I255">
        <f t="shared" si="33"/>
        <v>0</v>
      </c>
      <c r="J255">
        <f t="shared" si="34"/>
        <v>0</v>
      </c>
      <c r="K255" s="14">
        <f t="shared" si="36"/>
        <v>-1.1102230246251565E-16</v>
      </c>
      <c r="L255">
        <f t="shared" si="37"/>
        <v>0</v>
      </c>
      <c r="M255">
        <f t="shared" si="38"/>
        <v>3.9999999999999925E-2</v>
      </c>
      <c r="N255">
        <f t="shared" si="39"/>
        <v>0</v>
      </c>
    </row>
    <row r="256" spans="1:14" x14ac:dyDescent="0.25">
      <c r="A256" t="s">
        <v>917</v>
      </c>
      <c r="B256" t="s">
        <v>916</v>
      </c>
      <c r="C256" t="s">
        <v>2036</v>
      </c>
      <c r="D256">
        <f t="shared" si="30"/>
        <v>1.04</v>
      </c>
      <c r="E256">
        <f t="shared" si="31"/>
        <v>4.0000000000000036E-2</v>
      </c>
      <c r="F256">
        <f t="shared" si="35"/>
        <v>0</v>
      </c>
      <c r="G256">
        <v>0.97</v>
      </c>
      <c r="H256">
        <f t="shared" si="32"/>
        <v>3.9999999999999925E-2</v>
      </c>
      <c r="I256">
        <f t="shared" si="33"/>
        <v>0</v>
      </c>
      <c r="J256">
        <f t="shared" si="34"/>
        <v>0</v>
      </c>
      <c r="K256" s="14">
        <f t="shared" si="36"/>
        <v>-1.1102230246251565E-16</v>
      </c>
      <c r="L256">
        <f t="shared" si="37"/>
        <v>0</v>
      </c>
      <c r="M256">
        <f t="shared" si="38"/>
        <v>3.9999999999999925E-2</v>
      </c>
      <c r="N256">
        <f t="shared" si="39"/>
        <v>0</v>
      </c>
    </row>
    <row r="257" spans="1:14" x14ac:dyDescent="0.25">
      <c r="A257" t="s">
        <v>915</v>
      </c>
      <c r="B257" t="s">
        <v>914</v>
      </c>
      <c r="C257" t="s">
        <v>2036</v>
      </c>
      <c r="D257">
        <f t="shared" si="30"/>
        <v>1.04</v>
      </c>
      <c r="E257">
        <f t="shared" si="31"/>
        <v>4.0000000000000036E-2</v>
      </c>
      <c r="F257">
        <f t="shared" si="35"/>
        <v>0</v>
      </c>
      <c r="G257">
        <v>0.97</v>
      </c>
      <c r="H257">
        <f t="shared" si="32"/>
        <v>3.9999999999999925E-2</v>
      </c>
      <c r="I257">
        <f t="shared" si="33"/>
        <v>0</v>
      </c>
      <c r="J257">
        <f t="shared" si="34"/>
        <v>0</v>
      </c>
      <c r="K257" s="14">
        <f t="shared" si="36"/>
        <v>-1.1102230246251565E-16</v>
      </c>
      <c r="L257">
        <f t="shared" si="37"/>
        <v>0</v>
      </c>
      <c r="M257">
        <f t="shared" si="38"/>
        <v>3.9999999999999925E-2</v>
      </c>
      <c r="N257">
        <f t="shared" si="39"/>
        <v>0</v>
      </c>
    </row>
    <row r="258" spans="1:14" x14ac:dyDescent="0.25">
      <c r="A258" t="s">
        <v>913</v>
      </c>
      <c r="B258" t="s">
        <v>912</v>
      </c>
      <c r="C258" t="s">
        <v>2036</v>
      </c>
      <c r="D258">
        <f t="shared" ref="D258:D321" si="40">VLOOKUP(A258,tax_rates,3,FALSE)</f>
        <v>1.04</v>
      </c>
      <c r="E258">
        <f t="shared" ref="E258:E321" si="41">MAX(0.04,MIN(0.08,D258-1))</f>
        <v>4.0000000000000036E-2</v>
      </c>
      <c r="F258">
        <f t="shared" si="35"/>
        <v>0</v>
      </c>
      <c r="G258">
        <v>0.97</v>
      </c>
      <c r="H258">
        <f t="shared" ref="H258:H321" si="42">MAX(MIN(0.08,G258-0.93),0)</f>
        <v>3.9999999999999925E-2</v>
      </c>
      <c r="I258">
        <f t="shared" ref="I258:I321" si="43">MAX(0,MIN(G258-0.93-H258,0.0583))</f>
        <v>0</v>
      </c>
      <c r="J258">
        <f t="shared" ref="J258:J321" si="44">IF(C258="y",G258-0.93-H258-I258,0)</f>
        <v>0</v>
      </c>
      <c r="K258" s="14">
        <f t="shared" si="36"/>
        <v>-1.1102230246251565E-16</v>
      </c>
      <c r="L258">
        <f t="shared" si="37"/>
        <v>0</v>
      </c>
      <c r="M258">
        <f t="shared" si="38"/>
        <v>3.9999999999999925E-2</v>
      </c>
      <c r="N258">
        <f t="shared" si="39"/>
        <v>0</v>
      </c>
    </row>
    <row r="259" spans="1:14" x14ac:dyDescent="0.25">
      <c r="A259" t="s">
        <v>911</v>
      </c>
      <c r="B259" t="s">
        <v>910</v>
      </c>
      <c r="C259" t="s">
        <v>2036</v>
      </c>
      <c r="D259">
        <f t="shared" si="40"/>
        <v>1.17</v>
      </c>
      <c r="E259">
        <f t="shared" si="41"/>
        <v>0.08</v>
      </c>
      <c r="F259">
        <f t="shared" ref="F259:F322" si="45">MIN(MAX(D259-1-E259,0),0.0583)</f>
        <v>5.8299999999999998E-2</v>
      </c>
      <c r="G259">
        <v>0.97</v>
      </c>
      <c r="H259">
        <f t="shared" si="42"/>
        <v>3.9999999999999925E-2</v>
      </c>
      <c r="I259">
        <f t="shared" si="43"/>
        <v>0</v>
      </c>
      <c r="J259">
        <f t="shared" si="44"/>
        <v>0</v>
      </c>
      <c r="K259" s="14">
        <f t="shared" ref="K259:K322" si="46">H259-E259</f>
        <v>-4.0000000000000077E-2</v>
      </c>
      <c r="L259">
        <f t="shared" ref="L259:L322" si="47">I259-F259</f>
        <v>-5.8299999999999998E-2</v>
      </c>
      <c r="M259">
        <f t="shared" ref="M259:M322" si="48">MIN(E259,H259)</f>
        <v>3.9999999999999925E-2</v>
      </c>
      <c r="N259">
        <f t="shared" ref="N259:N322" si="49">MIN(F259,I259)</f>
        <v>0</v>
      </c>
    </row>
    <row r="260" spans="1:14" x14ac:dyDescent="0.25">
      <c r="A260" t="s">
        <v>909</v>
      </c>
      <c r="B260" t="s">
        <v>908</v>
      </c>
      <c r="C260" t="s">
        <v>2036</v>
      </c>
      <c r="D260">
        <f t="shared" si="40"/>
        <v>1.04</v>
      </c>
      <c r="E260">
        <f t="shared" si="41"/>
        <v>4.0000000000000036E-2</v>
      </c>
      <c r="F260">
        <f t="shared" si="45"/>
        <v>0</v>
      </c>
      <c r="G260">
        <v>0.97</v>
      </c>
      <c r="H260">
        <f t="shared" si="42"/>
        <v>3.9999999999999925E-2</v>
      </c>
      <c r="I260">
        <f t="shared" si="43"/>
        <v>0</v>
      </c>
      <c r="J260">
        <f t="shared" si="44"/>
        <v>0</v>
      </c>
      <c r="K260" s="14">
        <f t="shared" si="46"/>
        <v>-1.1102230246251565E-16</v>
      </c>
      <c r="L260">
        <f t="shared" si="47"/>
        <v>0</v>
      </c>
      <c r="M260">
        <f t="shared" si="48"/>
        <v>3.9999999999999925E-2</v>
      </c>
      <c r="N260">
        <f t="shared" si="49"/>
        <v>0</v>
      </c>
    </row>
    <row r="261" spans="1:14" x14ac:dyDescent="0.25">
      <c r="A261" t="s">
        <v>903</v>
      </c>
      <c r="B261" t="s">
        <v>902</v>
      </c>
      <c r="C261" t="s">
        <v>2036</v>
      </c>
      <c r="D261">
        <f t="shared" si="40"/>
        <v>1.1500000000000001</v>
      </c>
      <c r="E261">
        <f t="shared" si="41"/>
        <v>0.08</v>
      </c>
      <c r="F261">
        <f t="shared" si="45"/>
        <v>5.8299999999999998E-2</v>
      </c>
      <c r="G261">
        <v>0.97</v>
      </c>
      <c r="H261">
        <f t="shared" si="42"/>
        <v>3.9999999999999925E-2</v>
      </c>
      <c r="I261">
        <f t="shared" si="43"/>
        <v>0</v>
      </c>
      <c r="J261">
        <f t="shared" si="44"/>
        <v>0</v>
      </c>
      <c r="K261" s="14">
        <f t="shared" si="46"/>
        <v>-4.0000000000000077E-2</v>
      </c>
      <c r="L261">
        <f t="shared" si="47"/>
        <v>-5.8299999999999998E-2</v>
      </c>
      <c r="M261">
        <f t="shared" si="48"/>
        <v>3.9999999999999925E-2</v>
      </c>
      <c r="N261">
        <f t="shared" si="49"/>
        <v>0</v>
      </c>
    </row>
    <row r="262" spans="1:14" x14ac:dyDescent="0.25">
      <c r="A262" t="s">
        <v>899</v>
      </c>
      <c r="B262" t="s">
        <v>898</v>
      </c>
      <c r="C262" t="s">
        <v>2036</v>
      </c>
      <c r="D262">
        <f t="shared" si="40"/>
        <v>1.04</v>
      </c>
      <c r="E262">
        <f t="shared" si="41"/>
        <v>4.0000000000000036E-2</v>
      </c>
      <c r="F262">
        <f t="shared" si="45"/>
        <v>0</v>
      </c>
      <c r="G262">
        <v>0.97</v>
      </c>
      <c r="H262">
        <f t="shared" si="42"/>
        <v>3.9999999999999925E-2</v>
      </c>
      <c r="I262">
        <f t="shared" si="43"/>
        <v>0</v>
      </c>
      <c r="J262">
        <f t="shared" si="44"/>
        <v>0</v>
      </c>
      <c r="K262" s="14">
        <f t="shared" si="46"/>
        <v>-1.1102230246251565E-16</v>
      </c>
      <c r="L262">
        <f t="shared" si="47"/>
        <v>0</v>
      </c>
      <c r="M262">
        <f t="shared" si="48"/>
        <v>3.9999999999999925E-2</v>
      </c>
      <c r="N262">
        <f t="shared" si="49"/>
        <v>0</v>
      </c>
    </row>
    <row r="263" spans="1:14" x14ac:dyDescent="0.25">
      <c r="A263" t="s">
        <v>893</v>
      </c>
      <c r="B263" t="s">
        <v>892</v>
      </c>
      <c r="C263" t="s">
        <v>2036</v>
      </c>
      <c r="D263">
        <f t="shared" si="40"/>
        <v>1.04</v>
      </c>
      <c r="E263">
        <f t="shared" si="41"/>
        <v>4.0000000000000036E-2</v>
      </c>
      <c r="F263">
        <f t="shared" si="45"/>
        <v>0</v>
      </c>
      <c r="G263">
        <v>0.97</v>
      </c>
      <c r="H263">
        <f t="shared" si="42"/>
        <v>3.9999999999999925E-2</v>
      </c>
      <c r="I263">
        <f t="shared" si="43"/>
        <v>0</v>
      </c>
      <c r="J263">
        <f t="shared" si="44"/>
        <v>0</v>
      </c>
      <c r="K263" s="14">
        <f t="shared" si="46"/>
        <v>-1.1102230246251565E-16</v>
      </c>
      <c r="L263">
        <f t="shared" si="47"/>
        <v>0</v>
      </c>
      <c r="M263">
        <f t="shared" si="48"/>
        <v>3.9999999999999925E-2</v>
      </c>
      <c r="N263">
        <f t="shared" si="49"/>
        <v>0</v>
      </c>
    </row>
    <row r="264" spans="1:14" x14ac:dyDescent="0.25">
      <c r="A264" t="s">
        <v>889</v>
      </c>
      <c r="B264" t="s">
        <v>888</v>
      </c>
      <c r="C264" t="s">
        <v>2036</v>
      </c>
      <c r="D264">
        <f t="shared" si="40"/>
        <v>1.0401</v>
      </c>
      <c r="E264">
        <f t="shared" si="41"/>
        <v>4.0100000000000025E-2</v>
      </c>
      <c r="F264">
        <f t="shared" si="45"/>
        <v>0</v>
      </c>
      <c r="G264">
        <v>0.97</v>
      </c>
      <c r="H264">
        <f t="shared" si="42"/>
        <v>3.9999999999999925E-2</v>
      </c>
      <c r="I264">
        <f t="shared" si="43"/>
        <v>0</v>
      </c>
      <c r="J264">
        <f t="shared" si="44"/>
        <v>0</v>
      </c>
      <c r="K264" s="14">
        <f t="shared" si="46"/>
        <v>-1.0000000000010001E-4</v>
      </c>
      <c r="L264">
        <f t="shared" si="47"/>
        <v>0</v>
      </c>
      <c r="M264">
        <f t="shared" si="48"/>
        <v>3.9999999999999925E-2</v>
      </c>
      <c r="N264">
        <f t="shared" si="49"/>
        <v>0</v>
      </c>
    </row>
    <row r="265" spans="1:14" x14ac:dyDescent="0.25">
      <c r="A265" t="s">
        <v>887</v>
      </c>
      <c r="B265" t="s">
        <v>886</v>
      </c>
      <c r="C265" t="s">
        <v>2036</v>
      </c>
      <c r="D265">
        <f t="shared" si="40"/>
        <v>1.04</v>
      </c>
      <c r="E265">
        <f t="shared" si="41"/>
        <v>4.0000000000000036E-2</v>
      </c>
      <c r="F265">
        <f t="shared" si="45"/>
        <v>0</v>
      </c>
      <c r="G265">
        <v>0.97</v>
      </c>
      <c r="H265">
        <f t="shared" si="42"/>
        <v>3.9999999999999925E-2</v>
      </c>
      <c r="I265">
        <f t="shared" si="43"/>
        <v>0</v>
      </c>
      <c r="J265">
        <f t="shared" si="44"/>
        <v>0</v>
      </c>
      <c r="K265" s="14">
        <f t="shared" si="46"/>
        <v>-1.1102230246251565E-16</v>
      </c>
      <c r="L265">
        <f t="shared" si="47"/>
        <v>0</v>
      </c>
      <c r="M265">
        <f t="shared" si="48"/>
        <v>3.9999999999999925E-2</v>
      </c>
      <c r="N265">
        <f t="shared" si="49"/>
        <v>0</v>
      </c>
    </row>
    <row r="266" spans="1:14" x14ac:dyDescent="0.25">
      <c r="A266" t="s">
        <v>885</v>
      </c>
      <c r="B266" t="s">
        <v>884</v>
      </c>
      <c r="C266" t="s">
        <v>2036</v>
      </c>
      <c r="D266">
        <f t="shared" si="40"/>
        <v>1.04</v>
      </c>
      <c r="E266">
        <f t="shared" si="41"/>
        <v>4.0000000000000036E-2</v>
      </c>
      <c r="F266">
        <f t="shared" si="45"/>
        <v>0</v>
      </c>
      <c r="G266">
        <v>0.97</v>
      </c>
      <c r="H266">
        <f t="shared" si="42"/>
        <v>3.9999999999999925E-2</v>
      </c>
      <c r="I266">
        <f t="shared" si="43"/>
        <v>0</v>
      </c>
      <c r="J266">
        <f t="shared" si="44"/>
        <v>0</v>
      </c>
      <c r="K266" s="14">
        <f t="shared" si="46"/>
        <v>-1.1102230246251565E-16</v>
      </c>
      <c r="L266">
        <f t="shared" si="47"/>
        <v>0</v>
      </c>
      <c r="M266">
        <f t="shared" si="48"/>
        <v>3.9999999999999925E-2</v>
      </c>
      <c r="N266">
        <f t="shared" si="49"/>
        <v>0</v>
      </c>
    </row>
    <row r="267" spans="1:14" x14ac:dyDescent="0.25">
      <c r="A267" t="s">
        <v>883</v>
      </c>
      <c r="B267" t="s">
        <v>882</v>
      </c>
      <c r="C267" t="s">
        <v>2036</v>
      </c>
      <c r="D267">
        <f t="shared" si="40"/>
        <v>1.04</v>
      </c>
      <c r="E267">
        <f t="shared" si="41"/>
        <v>4.0000000000000036E-2</v>
      </c>
      <c r="F267">
        <f t="shared" si="45"/>
        <v>0</v>
      </c>
      <c r="G267">
        <v>0.97</v>
      </c>
      <c r="H267">
        <f t="shared" si="42"/>
        <v>3.9999999999999925E-2</v>
      </c>
      <c r="I267">
        <f t="shared" si="43"/>
        <v>0</v>
      </c>
      <c r="J267">
        <f t="shared" si="44"/>
        <v>0</v>
      </c>
      <c r="K267" s="14">
        <f t="shared" si="46"/>
        <v>-1.1102230246251565E-16</v>
      </c>
      <c r="L267">
        <f t="shared" si="47"/>
        <v>0</v>
      </c>
      <c r="M267">
        <f t="shared" si="48"/>
        <v>3.9999999999999925E-2</v>
      </c>
      <c r="N267">
        <f t="shared" si="49"/>
        <v>0</v>
      </c>
    </row>
    <row r="268" spans="1:14" x14ac:dyDescent="0.25">
      <c r="A268" t="s">
        <v>875</v>
      </c>
      <c r="B268" t="s">
        <v>874</v>
      </c>
      <c r="C268" t="s">
        <v>2036</v>
      </c>
      <c r="D268">
        <f t="shared" si="40"/>
        <v>1.04</v>
      </c>
      <c r="E268">
        <f t="shared" si="41"/>
        <v>4.0000000000000036E-2</v>
      </c>
      <c r="F268">
        <f t="shared" si="45"/>
        <v>0</v>
      </c>
      <c r="G268">
        <v>0.97</v>
      </c>
      <c r="H268">
        <f t="shared" si="42"/>
        <v>3.9999999999999925E-2</v>
      </c>
      <c r="I268">
        <f t="shared" si="43"/>
        <v>0</v>
      </c>
      <c r="J268">
        <f t="shared" si="44"/>
        <v>0</v>
      </c>
      <c r="K268" s="14">
        <f t="shared" si="46"/>
        <v>-1.1102230246251565E-16</v>
      </c>
      <c r="L268">
        <f t="shared" si="47"/>
        <v>0</v>
      </c>
      <c r="M268">
        <f t="shared" si="48"/>
        <v>3.9999999999999925E-2</v>
      </c>
      <c r="N268">
        <f t="shared" si="49"/>
        <v>0</v>
      </c>
    </row>
    <row r="269" spans="1:14" x14ac:dyDescent="0.25">
      <c r="A269" t="s">
        <v>853</v>
      </c>
      <c r="B269" t="s">
        <v>852</v>
      </c>
      <c r="C269" t="s">
        <v>2036</v>
      </c>
      <c r="D269">
        <f t="shared" si="40"/>
        <v>1.04</v>
      </c>
      <c r="E269">
        <f t="shared" si="41"/>
        <v>4.0000000000000036E-2</v>
      </c>
      <c r="F269">
        <f t="shared" si="45"/>
        <v>0</v>
      </c>
      <c r="G269">
        <v>0.97</v>
      </c>
      <c r="H269">
        <f t="shared" si="42"/>
        <v>3.9999999999999925E-2</v>
      </c>
      <c r="I269">
        <f t="shared" si="43"/>
        <v>0</v>
      </c>
      <c r="J269">
        <f t="shared" si="44"/>
        <v>0</v>
      </c>
      <c r="K269" s="14">
        <f t="shared" si="46"/>
        <v>-1.1102230246251565E-16</v>
      </c>
      <c r="L269">
        <f t="shared" si="47"/>
        <v>0</v>
      </c>
      <c r="M269">
        <f t="shared" si="48"/>
        <v>3.9999999999999925E-2</v>
      </c>
      <c r="N269">
        <f t="shared" si="49"/>
        <v>0</v>
      </c>
    </row>
    <row r="270" spans="1:14" x14ac:dyDescent="0.25">
      <c r="A270" t="s">
        <v>851</v>
      </c>
      <c r="B270" t="s">
        <v>850</v>
      </c>
      <c r="C270" t="s">
        <v>2036</v>
      </c>
      <c r="D270">
        <f t="shared" si="40"/>
        <v>1.04</v>
      </c>
      <c r="E270">
        <f t="shared" si="41"/>
        <v>4.0000000000000036E-2</v>
      </c>
      <c r="F270">
        <f t="shared" si="45"/>
        <v>0</v>
      </c>
      <c r="G270">
        <v>0.97</v>
      </c>
      <c r="H270">
        <f t="shared" si="42"/>
        <v>3.9999999999999925E-2</v>
      </c>
      <c r="I270">
        <f t="shared" si="43"/>
        <v>0</v>
      </c>
      <c r="J270">
        <f t="shared" si="44"/>
        <v>0</v>
      </c>
      <c r="K270" s="14">
        <f t="shared" si="46"/>
        <v>-1.1102230246251565E-16</v>
      </c>
      <c r="L270">
        <f t="shared" si="47"/>
        <v>0</v>
      </c>
      <c r="M270">
        <f t="shared" si="48"/>
        <v>3.9999999999999925E-2</v>
      </c>
      <c r="N270">
        <f t="shared" si="49"/>
        <v>0</v>
      </c>
    </row>
    <row r="271" spans="1:14" x14ac:dyDescent="0.25">
      <c r="A271" t="s">
        <v>849</v>
      </c>
      <c r="B271" t="s">
        <v>848</v>
      </c>
      <c r="C271" t="s">
        <v>2036</v>
      </c>
      <c r="D271">
        <f t="shared" si="40"/>
        <v>1.04</v>
      </c>
      <c r="E271">
        <f t="shared" si="41"/>
        <v>4.0000000000000036E-2</v>
      </c>
      <c r="F271">
        <f t="shared" si="45"/>
        <v>0</v>
      </c>
      <c r="G271">
        <v>0.97</v>
      </c>
      <c r="H271">
        <f t="shared" si="42"/>
        <v>3.9999999999999925E-2</v>
      </c>
      <c r="I271">
        <f t="shared" si="43"/>
        <v>0</v>
      </c>
      <c r="J271">
        <f t="shared" si="44"/>
        <v>0</v>
      </c>
      <c r="K271" s="14">
        <f t="shared" si="46"/>
        <v>-1.1102230246251565E-16</v>
      </c>
      <c r="L271">
        <f t="shared" si="47"/>
        <v>0</v>
      </c>
      <c r="M271">
        <f t="shared" si="48"/>
        <v>3.9999999999999925E-2</v>
      </c>
      <c r="N271">
        <f t="shared" si="49"/>
        <v>0</v>
      </c>
    </row>
    <row r="272" spans="1:14" x14ac:dyDescent="0.25">
      <c r="A272" t="s">
        <v>843</v>
      </c>
      <c r="B272" t="s">
        <v>842</v>
      </c>
      <c r="C272" t="s">
        <v>2036</v>
      </c>
      <c r="D272">
        <f t="shared" si="40"/>
        <v>1.0050000000000001</v>
      </c>
      <c r="E272">
        <f t="shared" si="41"/>
        <v>0.04</v>
      </c>
      <c r="F272">
        <f t="shared" si="45"/>
        <v>0</v>
      </c>
      <c r="G272">
        <v>0.97</v>
      </c>
      <c r="H272">
        <f t="shared" si="42"/>
        <v>3.9999999999999925E-2</v>
      </c>
      <c r="I272">
        <f t="shared" si="43"/>
        <v>0</v>
      </c>
      <c r="J272">
        <f t="shared" si="44"/>
        <v>0</v>
      </c>
      <c r="K272" s="14">
        <f t="shared" si="46"/>
        <v>-7.6327832942979512E-17</v>
      </c>
      <c r="L272">
        <f t="shared" si="47"/>
        <v>0</v>
      </c>
      <c r="M272">
        <f t="shared" si="48"/>
        <v>3.9999999999999925E-2</v>
      </c>
      <c r="N272">
        <f t="shared" si="49"/>
        <v>0</v>
      </c>
    </row>
    <row r="273" spans="1:14" x14ac:dyDescent="0.25">
      <c r="A273" t="s">
        <v>839</v>
      </c>
      <c r="B273" t="s">
        <v>838</v>
      </c>
      <c r="C273" t="s">
        <v>2036</v>
      </c>
      <c r="D273">
        <f t="shared" si="40"/>
        <v>1.04</v>
      </c>
      <c r="E273">
        <f t="shared" si="41"/>
        <v>4.0000000000000036E-2</v>
      </c>
      <c r="F273">
        <f t="shared" si="45"/>
        <v>0</v>
      </c>
      <c r="G273">
        <v>0.97</v>
      </c>
      <c r="H273">
        <f t="shared" si="42"/>
        <v>3.9999999999999925E-2</v>
      </c>
      <c r="I273">
        <f t="shared" si="43"/>
        <v>0</v>
      </c>
      <c r="J273">
        <f t="shared" si="44"/>
        <v>0</v>
      </c>
      <c r="K273" s="14">
        <f t="shared" si="46"/>
        <v>-1.1102230246251565E-16</v>
      </c>
      <c r="L273">
        <f t="shared" si="47"/>
        <v>0</v>
      </c>
      <c r="M273">
        <f t="shared" si="48"/>
        <v>3.9999999999999925E-2</v>
      </c>
      <c r="N273">
        <f t="shared" si="49"/>
        <v>0</v>
      </c>
    </row>
    <row r="274" spans="1:14" x14ac:dyDescent="0.25">
      <c r="A274" t="s">
        <v>837</v>
      </c>
      <c r="B274" t="s">
        <v>836</v>
      </c>
      <c r="C274" t="s">
        <v>2036</v>
      </c>
      <c r="D274">
        <f t="shared" si="40"/>
        <v>1.04</v>
      </c>
      <c r="E274">
        <f t="shared" si="41"/>
        <v>4.0000000000000036E-2</v>
      </c>
      <c r="F274">
        <f t="shared" si="45"/>
        <v>0</v>
      </c>
      <c r="G274">
        <v>0.97</v>
      </c>
      <c r="H274">
        <f t="shared" si="42"/>
        <v>3.9999999999999925E-2</v>
      </c>
      <c r="I274">
        <f t="shared" si="43"/>
        <v>0</v>
      </c>
      <c r="J274">
        <f t="shared" si="44"/>
        <v>0</v>
      </c>
      <c r="K274" s="14">
        <f t="shared" si="46"/>
        <v>-1.1102230246251565E-16</v>
      </c>
      <c r="L274">
        <f t="shared" si="47"/>
        <v>0</v>
      </c>
      <c r="M274">
        <f t="shared" si="48"/>
        <v>3.9999999999999925E-2</v>
      </c>
      <c r="N274">
        <f t="shared" si="49"/>
        <v>0</v>
      </c>
    </row>
    <row r="275" spans="1:14" x14ac:dyDescent="0.25">
      <c r="A275" t="s">
        <v>833</v>
      </c>
      <c r="B275" t="s">
        <v>832</v>
      </c>
      <c r="C275" t="s">
        <v>2036</v>
      </c>
      <c r="D275">
        <f t="shared" si="40"/>
        <v>1.04</v>
      </c>
      <c r="E275">
        <f t="shared" si="41"/>
        <v>4.0000000000000036E-2</v>
      </c>
      <c r="F275">
        <f t="shared" si="45"/>
        <v>0</v>
      </c>
      <c r="G275">
        <v>0.97</v>
      </c>
      <c r="H275">
        <f t="shared" si="42"/>
        <v>3.9999999999999925E-2</v>
      </c>
      <c r="I275">
        <f t="shared" si="43"/>
        <v>0</v>
      </c>
      <c r="J275">
        <f t="shared" si="44"/>
        <v>0</v>
      </c>
      <c r="K275" s="14">
        <f t="shared" si="46"/>
        <v>-1.1102230246251565E-16</v>
      </c>
      <c r="L275">
        <f t="shared" si="47"/>
        <v>0</v>
      </c>
      <c r="M275">
        <f t="shared" si="48"/>
        <v>3.9999999999999925E-2</v>
      </c>
      <c r="N275">
        <f t="shared" si="49"/>
        <v>0</v>
      </c>
    </row>
    <row r="276" spans="1:14" x14ac:dyDescent="0.25">
      <c r="A276" t="s">
        <v>831</v>
      </c>
      <c r="B276" t="s">
        <v>830</v>
      </c>
      <c r="C276" t="s">
        <v>2036</v>
      </c>
      <c r="D276">
        <f t="shared" si="40"/>
        <v>1.04</v>
      </c>
      <c r="E276">
        <f t="shared" si="41"/>
        <v>4.0000000000000036E-2</v>
      </c>
      <c r="F276">
        <f t="shared" si="45"/>
        <v>0</v>
      </c>
      <c r="G276">
        <v>0.97</v>
      </c>
      <c r="H276">
        <f t="shared" si="42"/>
        <v>3.9999999999999925E-2</v>
      </c>
      <c r="I276">
        <f t="shared" si="43"/>
        <v>0</v>
      </c>
      <c r="J276">
        <f t="shared" si="44"/>
        <v>0</v>
      </c>
      <c r="K276" s="14">
        <f t="shared" si="46"/>
        <v>-1.1102230246251565E-16</v>
      </c>
      <c r="L276">
        <f t="shared" si="47"/>
        <v>0</v>
      </c>
      <c r="M276">
        <f t="shared" si="48"/>
        <v>3.9999999999999925E-2</v>
      </c>
      <c r="N276">
        <f t="shared" si="49"/>
        <v>0</v>
      </c>
    </row>
    <row r="277" spans="1:14" x14ac:dyDescent="0.25">
      <c r="A277" t="s">
        <v>825</v>
      </c>
      <c r="B277" t="s">
        <v>824</v>
      </c>
      <c r="C277" t="s">
        <v>2036</v>
      </c>
      <c r="D277">
        <f t="shared" si="40"/>
        <v>1.04</v>
      </c>
      <c r="E277">
        <f t="shared" si="41"/>
        <v>4.0000000000000036E-2</v>
      </c>
      <c r="F277">
        <f t="shared" si="45"/>
        <v>0</v>
      </c>
      <c r="G277">
        <v>0.97</v>
      </c>
      <c r="H277">
        <f t="shared" si="42"/>
        <v>3.9999999999999925E-2</v>
      </c>
      <c r="I277">
        <f t="shared" si="43"/>
        <v>0</v>
      </c>
      <c r="J277">
        <f t="shared" si="44"/>
        <v>0</v>
      </c>
      <c r="K277" s="14">
        <f t="shared" si="46"/>
        <v>-1.1102230246251565E-16</v>
      </c>
      <c r="L277">
        <f t="shared" si="47"/>
        <v>0</v>
      </c>
      <c r="M277">
        <f t="shared" si="48"/>
        <v>3.9999999999999925E-2</v>
      </c>
      <c r="N277">
        <f t="shared" si="49"/>
        <v>0</v>
      </c>
    </row>
    <row r="278" spans="1:14" x14ac:dyDescent="0.25">
      <c r="A278" t="s">
        <v>819</v>
      </c>
      <c r="B278" t="s">
        <v>818</v>
      </c>
      <c r="C278" t="s">
        <v>2036</v>
      </c>
      <c r="D278">
        <f t="shared" si="40"/>
        <v>1.04</v>
      </c>
      <c r="E278">
        <f t="shared" si="41"/>
        <v>4.0000000000000036E-2</v>
      </c>
      <c r="F278">
        <f t="shared" si="45"/>
        <v>0</v>
      </c>
      <c r="G278">
        <v>0.97</v>
      </c>
      <c r="H278">
        <f t="shared" si="42"/>
        <v>3.9999999999999925E-2</v>
      </c>
      <c r="I278">
        <f t="shared" si="43"/>
        <v>0</v>
      </c>
      <c r="J278">
        <f t="shared" si="44"/>
        <v>0</v>
      </c>
      <c r="K278" s="14">
        <f t="shared" si="46"/>
        <v>-1.1102230246251565E-16</v>
      </c>
      <c r="L278">
        <f t="shared" si="47"/>
        <v>0</v>
      </c>
      <c r="M278">
        <f t="shared" si="48"/>
        <v>3.9999999999999925E-2</v>
      </c>
      <c r="N278">
        <f t="shared" si="49"/>
        <v>0</v>
      </c>
    </row>
    <row r="279" spans="1:14" x14ac:dyDescent="0.25">
      <c r="A279" t="s">
        <v>817</v>
      </c>
      <c r="B279" t="s">
        <v>816</v>
      </c>
      <c r="C279" t="s">
        <v>2036</v>
      </c>
      <c r="D279">
        <f t="shared" si="40"/>
        <v>1.04</v>
      </c>
      <c r="E279">
        <f t="shared" si="41"/>
        <v>4.0000000000000036E-2</v>
      </c>
      <c r="F279">
        <f t="shared" si="45"/>
        <v>0</v>
      </c>
      <c r="G279">
        <v>0.97</v>
      </c>
      <c r="H279">
        <f t="shared" si="42"/>
        <v>3.9999999999999925E-2</v>
      </c>
      <c r="I279">
        <f t="shared" si="43"/>
        <v>0</v>
      </c>
      <c r="J279">
        <f t="shared" si="44"/>
        <v>0</v>
      </c>
      <c r="K279" s="14">
        <f t="shared" si="46"/>
        <v>-1.1102230246251565E-16</v>
      </c>
      <c r="L279">
        <f t="shared" si="47"/>
        <v>0</v>
      </c>
      <c r="M279">
        <f t="shared" si="48"/>
        <v>3.9999999999999925E-2</v>
      </c>
      <c r="N279">
        <f t="shared" si="49"/>
        <v>0</v>
      </c>
    </row>
    <row r="280" spans="1:14" x14ac:dyDescent="0.25">
      <c r="A280" t="s">
        <v>813</v>
      </c>
      <c r="B280" t="s">
        <v>812</v>
      </c>
      <c r="C280" t="s">
        <v>2036</v>
      </c>
      <c r="D280">
        <f t="shared" si="40"/>
        <v>1.04</v>
      </c>
      <c r="E280">
        <f t="shared" si="41"/>
        <v>4.0000000000000036E-2</v>
      </c>
      <c r="F280">
        <f t="shared" si="45"/>
        <v>0</v>
      </c>
      <c r="G280">
        <v>0.97</v>
      </c>
      <c r="H280">
        <f t="shared" si="42"/>
        <v>3.9999999999999925E-2</v>
      </c>
      <c r="I280">
        <f t="shared" si="43"/>
        <v>0</v>
      </c>
      <c r="J280">
        <f t="shared" si="44"/>
        <v>0</v>
      </c>
      <c r="K280" s="14">
        <f t="shared" si="46"/>
        <v>-1.1102230246251565E-16</v>
      </c>
      <c r="L280">
        <f t="shared" si="47"/>
        <v>0</v>
      </c>
      <c r="M280">
        <f t="shared" si="48"/>
        <v>3.9999999999999925E-2</v>
      </c>
      <c r="N280">
        <f t="shared" si="49"/>
        <v>0</v>
      </c>
    </row>
    <row r="281" spans="1:14" x14ac:dyDescent="0.25">
      <c r="A281" t="s">
        <v>809</v>
      </c>
      <c r="B281" t="s">
        <v>808</v>
      </c>
      <c r="C281" t="s">
        <v>2036</v>
      </c>
      <c r="D281">
        <f t="shared" si="40"/>
        <v>1.04</v>
      </c>
      <c r="E281">
        <f t="shared" si="41"/>
        <v>4.0000000000000036E-2</v>
      </c>
      <c r="F281">
        <f t="shared" si="45"/>
        <v>0</v>
      </c>
      <c r="G281">
        <v>0.97</v>
      </c>
      <c r="H281">
        <f t="shared" si="42"/>
        <v>3.9999999999999925E-2</v>
      </c>
      <c r="I281">
        <f t="shared" si="43"/>
        <v>0</v>
      </c>
      <c r="J281">
        <f t="shared" si="44"/>
        <v>0</v>
      </c>
      <c r="K281" s="14">
        <f t="shared" si="46"/>
        <v>-1.1102230246251565E-16</v>
      </c>
      <c r="L281">
        <f t="shared" si="47"/>
        <v>0</v>
      </c>
      <c r="M281">
        <f t="shared" si="48"/>
        <v>3.9999999999999925E-2</v>
      </c>
      <c r="N281">
        <f t="shared" si="49"/>
        <v>0</v>
      </c>
    </row>
    <row r="282" spans="1:14" x14ac:dyDescent="0.25">
      <c r="A282" t="s">
        <v>803</v>
      </c>
      <c r="B282" t="s">
        <v>802</v>
      </c>
      <c r="C282" t="s">
        <v>2036</v>
      </c>
      <c r="D282">
        <f t="shared" si="40"/>
        <v>1.04</v>
      </c>
      <c r="E282">
        <f t="shared" si="41"/>
        <v>4.0000000000000036E-2</v>
      </c>
      <c r="F282">
        <f t="shared" si="45"/>
        <v>0</v>
      </c>
      <c r="G282">
        <v>0.97</v>
      </c>
      <c r="H282">
        <f t="shared" si="42"/>
        <v>3.9999999999999925E-2</v>
      </c>
      <c r="I282">
        <f t="shared" si="43"/>
        <v>0</v>
      </c>
      <c r="J282">
        <f t="shared" si="44"/>
        <v>0</v>
      </c>
      <c r="K282" s="14">
        <f t="shared" si="46"/>
        <v>-1.1102230246251565E-16</v>
      </c>
      <c r="L282">
        <f t="shared" si="47"/>
        <v>0</v>
      </c>
      <c r="M282">
        <f t="shared" si="48"/>
        <v>3.9999999999999925E-2</v>
      </c>
      <c r="N282">
        <f t="shared" si="49"/>
        <v>0</v>
      </c>
    </row>
    <row r="283" spans="1:14" x14ac:dyDescent="0.25">
      <c r="A283" t="s">
        <v>795</v>
      </c>
      <c r="B283" t="s">
        <v>794</v>
      </c>
      <c r="C283" t="s">
        <v>2036</v>
      </c>
      <c r="D283">
        <f t="shared" si="40"/>
        <v>1.04</v>
      </c>
      <c r="E283">
        <f t="shared" si="41"/>
        <v>4.0000000000000036E-2</v>
      </c>
      <c r="F283">
        <f t="shared" si="45"/>
        <v>0</v>
      </c>
      <c r="G283">
        <v>0.97</v>
      </c>
      <c r="H283">
        <f t="shared" si="42"/>
        <v>3.9999999999999925E-2</v>
      </c>
      <c r="I283">
        <f t="shared" si="43"/>
        <v>0</v>
      </c>
      <c r="J283">
        <f t="shared" si="44"/>
        <v>0</v>
      </c>
      <c r="K283" s="14">
        <f t="shared" si="46"/>
        <v>-1.1102230246251565E-16</v>
      </c>
      <c r="L283">
        <f t="shared" si="47"/>
        <v>0</v>
      </c>
      <c r="M283">
        <f t="shared" si="48"/>
        <v>3.9999999999999925E-2</v>
      </c>
      <c r="N283">
        <f t="shared" si="49"/>
        <v>0</v>
      </c>
    </row>
    <row r="284" spans="1:14" x14ac:dyDescent="0.25">
      <c r="A284" t="s">
        <v>793</v>
      </c>
      <c r="B284" t="s">
        <v>792</v>
      </c>
      <c r="C284" t="s">
        <v>2036</v>
      </c>
      <c r="D284">
        <f t="shared" si="40"/>
        <v>1.04</v>
      </c>
      <c r="E284">
        <f t="shared" si="41"/>
        <v>4.0000000000000036E-2</v>
      </c>
      <c r="F284">
        <f t="shared" si="45"/>
        <v>0</v>
      </c>
      <c r="G284">
        <v>0.97</v>
      </c>
      <c r="H284">
        <f t="shared" si="42"/>
        <v>3.9999999999999925E-2</v>
      </c>
      <c r="I284">
        <f t="shared" si="43"/>
        <v>0</v>
      </c>
      <c r="J284">
        <f t="shared" si="44"/>
        <v>0</v>
      </c>
      <c r="K284" s="14">
        <f t="shared" si="46"/>
        <v>-1.1102230246251565E-16</v>
      </c>
      <c r="L284">
        <f t="shared" si="47"/>
        <v>0</v>
      </c>
      <c r="M284">
        <f t="shared" si="48"/>
        <v>3.9999999999999925E-2</v>
      </c>
      <c r="N284">
        <f t="shared" si="49"/>
        <v>0</v>
      </c>
    </row>
    <row r="285" spans="1:14" x14ac:dyDescent="0.25">
      <c r="A285" t="s">
        <v>791</v>
      </c>
      <c r="B285" t="s">
        <v>790</v>
      </c>
      <c r="C285" t="s">
        <v>2036</v>
      </c>
      <c r="D285">
        <f t="shared" si="40"/>
        <v>0.99330000000000018</v>
      </c>
      <c r="E285">
        <f t="shared" si="41"/>
        <v>0.04</v>
      </c>
      <c r="F285">
        <f t="shared" si="45"/>
        <v>0</v>
      </c>
      <c r="G285">
        <v>0.97</v>
      </c>
      <c r="H285">
        <f t="shared" si="42"/>
        <v>3.9999999999999925E-2</v>
      </c>
      <c r="I285">
        <f t="shared" si="43"/>
        <v>0</v>
      </c>
      <c r="J285">
        <f t="shared" si="44"/>
        <v>0</v>
      </c>
      <c r="K285" s="14">
        <f t="shared" si="46"/>
        <v>-7.6327832942979512E-17</v>
      </c>
      <c r="L285">
        <f t="shared" si="47"/>
        <v>0</v>
      </c>
      <c r="M285">
        <f t="shared" si="48"/>
        <v>3.9999999999999925E-2</v>
      </c>
      <c r="N285">
        <f t="shared" si="49"/>
        <v>0</v>
      </c>
    </row>
    <row r="286" spans="1:14" x14ac:dyDescent="0.25">
      <c r="A286" t="s">
        <v>787</v>
      </c>
      <c r="B286" t="s">
        <v>786</v>
      </c>
      <c r="C286" t="s">
        <v>2036</v>
      </c>
      <c r="D286">
        <f t="shared" si="40"/>
        <v>1.0401</v>
      </c>
      <c r="E286">
        <f t="shared" si="41"/>
        <v>4.0100000000000025E-2</v>
      </c>
      <c r="F286">
        <f t="shared" si="45"/>
        <v>0</v>
      </c>
      <c r="G286">
        <v>0.97</v>
      </c>
      <c r="H286">
        <f t="shared" si="42"/>
        <v>3.9999999999999925E-2</v>
      </c>
      <c r="I286">
        <f t="shared" si="43"/>
        <v>0</v>
      </c>
      <c r="J286">
        <f t="shared" si="44"/>
        <v>0</v>
      </c>
      <c r="K286" s="14">
        <f t="shared" si="46"/>
        <v>-1.0000000000010001E-4</v>
      </c>
      <c r="L286">
        <f t="shared" si="47"/>
        <v>0</v>
      </c>
      <c r="M286">
        <f t="shared" si="48"/>
        <v>3.9999999999999925E-2</v>
      </c>
      <c r="N286">
        <f t="shared" si="49"/>
        <v>0</v>
      </c>
    </row>
    <row r="287" spans="1:14" x14ac:dyDescent="0.25">
      <c r="A287" t="s">
        <v>783</v>
      </c>
      <c r="B287" t="s">
        <v>782</v>
      </c>
      <c r="C287" t="s">
        <v>2036</v>
      </c>
      <c r="D287">
        <f t="shared" si="40"/>
        <v>1.04</v>
      </c>
      <c r="E287">
        <f t="shared" si="41"/>
        <v>4.0000000000000036E-2</v>
      </c>
      <c r="F287">
        <f t="shared" si="45"/>
        <v>0</v>
      </c>
      <c r="G287">
        <v>0.97</v>
      </c>
      <c r="H287">
        <f t="shared" si="42"/>
        <v>3.9999999999999925E-2</v>
      </c>
      <c r="I287">
        <f t="shared" si="43"/>
        <v>0</v>
      </c>
      <c r="J287">
        <f t="shared" si="44"/>
        <v>0</v>
      </c>
      <c r="K287" s="14">
        <f t="shared" si="46"/>
        <v>-1.1102230246251565E-16</v>
      </c>
      <c r="L287">
        <f t="shared" si="47"/>
        <v>0</v>
      </c>
      <c r="M287">
        <f t="shared" si="48"/>
        <v>3.9999999999999925E-2</v>
      </c>
      <c r="N287">
        <f t="shared" si="49"/>
        <v>0</v>
      </c>
    </row>
    <row r="288" spans="1:14" x14ac:dyDescent="0.25">
      <c r="A288" t="s">
        <v>781</v>
      </c>
      <c r="B288" t="s">
        <v>780</v>
      </c>
      <c r="C288" t="s">
        <v>2036</v>
      </c>
      <c r="D288">
        <f t="shared" si="40"/>
        <v>1.04</v>
      </c>
      <c r="E288">
        <f t="shared" si="41"/>
        <v>4.0000000000000036E-2</v>
      </c>
      <c r="F288">
        <f t="shared" si="45"/>
        <v>0</v>
      </c>
      <c r="G288">
        <v>0.97</v>
      </c>
      <c r="H288">
        <f t="shared" si="42"/>
        <v>3.9999999999999925E-2</v>
      </c>
      <c r="I288">
        <f t="shared" si="43"/>
        <v>0</v>
      </c>
      <c r="J288">
        <f t="shared" si="44"/>
        <v>0</v>
      </c>
      <c r="K288" s="14">
        <f t="shared" si="46"/>
        <v>-1.1102230246251565E-16</v>
      </c>
      <c r="L288">
        <f t="shared" si="47"/>
        <v>0</v>
      </c>
      <c r="M288">
        <f t="shared" si="48"/>
        <v>3.9999999999999925E-2</v>
      </c>
      <c r="N288">
        <f t="shared" si="49"/>
        <v>0</v>
      </c>
    </row>
    <row r="289" spans="1:14" x14ac:dyDescent="0.25">
      <c r="A289" t="s">
        <v>777</v>
      </c>
      <c r="B289" t="s">
        <v>776</v>
      </c>
      <c r="C289" t="s">
        <v>2036</v>
      </c>
      <c r="D289">
        <f t="shared" si="40"/>
        <v>1.0401</v>
      </c>
      <c r="E289">
        <f t="shared" si="41"/>
        <v>4.0100000000000025E-2</v>
      </c>
      <c r="F289">
        <f t="shared" si="45"/>
        <v>0</v>
      </c>
      <c r="G289">
        <v>0.97</v>
      </c>
      <c r="H289">
        <f t="shared" si="42"/>
        <v>3.9999999999999925E-2</v>
      </c>
      <c r="I289">
        <f t="shared" si="43"/>
        <v>0</v>
      </c>
      <c r="J289">
        <f t="shared" si="44"/>
        <v>0</v>
      </c>
      <c r="K289" s="14">
        <f t="shared" si="46"/>
        <v>-1.0000000000010001E-4</v>
      </c>
      <c r="L289">
        <f t="shared" si="47"/>
        <v>0</v>
      </c>
      <c r="M289">
        <f t="shared" si="48"/>
        <v>3.9999999999999925E-2</v>
      </c>
      <c r="N289">
        <f t="shared" si="49"/>
        <v>0</v>
      </c>
    </row>
    <row r="290" spans="1:14" x14ac:dyDescent="0.25">
      <c r="A290" t="s">
        <v>773</v>
      </c>
      <c r="B290" t="s">
        <v>772</v>
      </c>
      <c r="C290" t="s">
        <v>2036</v>
      </c>
      <c r="D290">
        <f t="shared" si="40"/>
        <v>1.04</v>
      </c>
      <c r="E290">
        <f t="shared" si="41"/>
        <v>4.0000000000000036E-2</v>
      </c>
      <c r="F290">
        <f t="shared" si="45"/>
        <v>0</v>
      </c>
      <c r="G290">
        <v>0.97</v>
      </c>
      <c r="H290">
        <f t="shared" si="42"/>
        <v>3.9999999999999925E-2</v>
      </c>
      <c r="I290">
        <f t="shared" si="43"/>
        <v>0</v>
      </c>
      <c r="J290">
        <f t="shared" si="44"/>
        <v>0</v>
      </c>
      <c r="K290" s="14">
        <f t="shared" si="46"/>
        <v>-1.1102230246251565E-16</v>
      </c>
      <c r="L290">
        <f t="shared" si="47"/>
        <v>0</v>
      </c>
      <c r="M290">
        <f t="shared" si="48"/>
        <v>3.9999999999999925E-2</v>
      </c>
      <c r="N290">
        <f t="shared" si="49"/>
        <v>0</v>
      </c>
    </row>
    <row r="291" spans="1:14" x14ac:dyDescent="0.25">
      <c r="A291" t="s">
        <v>771</v>
      </c>
      <c r="B291" t="s">
        <v>770</v>
      </c>
      <c r="C291" t="s">
        <v>2036</v>
      </c>
      <c r="D291">
        <f t="shared" si="40"/>
        <v>1.04</v>
      </c>
      <c r="E291">
        <f t="shared" si="41"/>
        <v>4.0000000000000036E-2</v>
      </c>
      <c r="F291">
        <f t="shared" si="45"/>
        <v>0</v>
      </c>
      <c r="G291">
        <v>0.97</v>
      </c>
      <c r="H291">
        <f t="shared" si="42"/>
        <v>3.9999999999999925E-2</v>
      </c>
      <c r="I291">
        <f t="shared" si="43"/>
        <v>0</v>
      </c>
      <c r="J291">
        <f t="shared" si="44"/>
        <v>0</v>
      </c>
      <c r="K291" s="14">
        <f t="shared" si="46"/>
        <v>-1.1102230246251565E-16</v>
      </c>
      <c r="L291">
        <f t="shared" si="47"/>
        <v>0</v>
      </c>
      <c r="M291">
        <f t="shared" si="48"/>
        <v>3.9999999999999925E-2</v>
      </c>
      <c r="N291">
        <f t="shared" si="49"/>
        <v>0</v>
      </c>
    </row>
    <row r="292" spans="1:14" x14ac:dyDescent="0.25">
      <c r="A292" t="s">
        <v>763</v>
      </c>
      <c r="B292" t="s">
        <v>762</v>
      </c>
      <c r="C292" t="s">
        <v>2036</v>
      </c>
      <c r="D292">
        <f t="shared" si="40"/>
        <v>1.04</v>
      </c>
      <c r="E292">
        <f t="shared" si="41"/>
        <v>4.0000000000000036E-2</v>
      </c>
      <c r="F292">
        <f t="shared" si="45"/>
        <v>0</v>
      </c>
      <c r="G292">
        <v>0.97</v>
      </c>
      <c r="H292">
        <f t="shared" si="42"/>
        <v>3.9999999999999925E-2</v>
      </c>
      <c r="I292">
        <f t="shared" si="43"/>
        <v>0</v>
      </c>
      <c r="J292">
        <f t="shared" si="44"/>
        <v>0</v>
      </c>
      <c r="K292" s="14">
        <f t="shared" si="46"/>
        <v>-1.1102230246251565E-16</v>
      </c>
      <c r="L292">
        <f t="shared" si="47"/>
        <v>0</v>
      </c>
      <c r="M292">
        <f t="shared" si="48"/>
        <v>3.9999999999999925E-2</v>
      </c>
      <c r="N292">
        <f t="shared" si="49"/>
        <v>0</v>
      </c>
    </row>
    <row r="293" spans="1:14" x14ac:dyDescent="0.25">
      <c r="A293" t="s">
        <v>761</v>
      </c>
      <c r="B293" t="s">
        <v>760</v>
      </c>
      <c r="C293" t="s">
        <v>2036</v>
      </c>
      <c r="D293">
        <f t="shared" si="40"/>
        <v>1.04</v>
      </c>
      <c r="E293">
        <f t="shared" si="41"/>
        <v>4.0000000000000036E-2</v>
      </c>
      <c r="F293">
        <f t="shared" si="45"/>
        <v>0</v>
      </c>
      <c r="G293">
        <v>0.97</v>
      </c>
      <c r="H293">
        <f t="shared" si="42"/>
        <v>3.9999999999999925E-2</v>
      </c>
      <c r="I293">
        <f t="shared" si="43"/>
        <v>0</v>
      </c>
      <c r="J293">
        <f t="shared" si="44"/>
        <v>0</v>
      </c>
      <c r="K293" s="14">
        <f t="shared" si="46"/>
        <v>-1.1102230246251565E-16</v>
      </c>
      <c r="L293">
        <f t="shared" si="47"/>
        <v>0</v>
      </c>
      <c r="M293">
        <f t="shared" si="48"/>
        <v>3.9999999999999925E-2</v>
      </c>
      <c r="N293">
        <f t="shared" si="49"/>
        <v>0</v>
      </c>
    </row>
    <row r="294" spans="1:14" x14ac:dyDescent="0.25">
      <c r="A294" t="s">
        <v>759</v>
      </c>
      <c r="B294" t="s">
        <v>758</v>
      </c>
      <c r="C294" t="s">
        <v>2036</v>
      </c>
      <c r="D294">
        <f t="shared" si="40"/>
        <v>1.04</v>
      </c>
      <c r="E294">
        <f t="shared" si="41"/>
        <v>4.0000000000000036E-2</v>
      </c>
      <c r="F294">
        <f t="shared" si="45"/>
        <v>0</v>
      </c>
      <c r="G294">
        <v>0.97</v>
      </c>
      <c r="H294">
        <f t="shared" si="42"/>
        <v>3.9999999999999925E-2</v>
      </c>
      <c r="I294">
        <f t="shared" si="43"/>
        <v>0</v>
      </c>
      <c r="J294">
        <f t="shared" si="44"/>
        <v>0</v>
      </c>
      <c r="K294" s="14">
        <f t="shared" si="46"/>
        <v>-1.1102230246251565E-16</v>
      </c>
      <c r="L294">
        <f t="shared" si="47"/>
        <v>0</v>
      </c>
      <c r="M294">
        <f t="shared" si="48"/>
        <v>3.9999999999999925E-2</v>
      </c>
      <c r="N294">
        <f t="shared" si="49"/>
        <v>0</v>
      </c>
    </row>
    <row r="295" spans="1:14" x14ac:dyDescent="0.25">
      <c r="A295" t="s">
        <v>757</v>
      </c>
      <c r="B295" t="s">
        <v>756</v>
      </c>
      <c r="C295" t="s">
        <v>2036</v>
      </c>
      <c r="D295">
        <f t="shared" si="40"/>
        <v>0.89</v>
      </c>
      <c r="E295">
        <f t="shared" si="41"/>
        <v>0.04</v>
      </c>
      <c r="F295">
        <f t="shared" si="45"/>
        <v>0</v>
      </c>
      <c r="G295">
        <v>0.97</v>
      </c>
      <c r="H295">
        <f t="shared" si="42"/>
        <v>3.9999999999999925E-2</v>
      </c>
      <c r="I295">
        <f t="shared" si="43"/>
        <v>0</v>
      </c>
      <c r="J295">
        <f t="shared" si="44"/>
        <v>0</v>
      </c>
      <c r="K295" s="14">
        <f t="shared" si="46"/>
        <v>-7.6327832942979512E-17</v>
      </c>
      <c r="L295">
        <f t="shared" si="47"/>
        <v>0</v>
      </c>
      <c r="M295">
        <f t="shared" si="48"/>
        <v>3.9999999999999925E-2</v>
      </c>
      <c r="N295">
        <f t="shared" si="49"/>
        <v>0</v>
      </c>
    </row>
    <row r="296" spans="1:14" x14ac:dyDescent="0.25">
      <c r="A296" t="s">
        <v>753</v>
      </c>
      <c r="B296" t="s">
        <v>752</v>
      </c>
      <c r="C296" t="s">
        <v>2036</v>
      </c>
      <c r="D296">
        <f t="shared" si="40"/>
        <v>1.04</v>
      </c>
      <c r="E296">
        <f t="shared" si="41"/>
        <v>4.0000000000000036E-2</v>
      </c>
      <c r="F296">
        <f t="shared" si="45"/>
        <v>0</v>
      </c>
      <c r="G296">
        <v>0.97</v>
      </c>
      <c r="H296">
        <f t="shared" si="42"/>
        <v>3.9999999999999925E-2</v>
      </c>
      <c r="I296">
        <f t="shared" si="43"/>
        <v>0</v>
      </c>
      <c r="J296">
        <f t="shared" si="44"/>
        <v>0</v>
      </c>
      <c r="K296" s="14">
        <f t="shared" si="46"/>
        <v>-1.1102230246251565E-16</v>
      </c>
      <c r="L296">
        <f t="shared" si="47"/>
        <v>0</v>
      </c>
      <c r="M296">
        <f t="shared" si="48"/>
        <v>3.9999999999999925E-2</v>
      </c>
      <c r="N296">
        <f t="shared" si="49"/>
        <v>0</v>
      </c>
    </row>
    <row r="297" spans="1:14" x14ac:dyDescent="0.25">
      <c r="A297" t="s">
        <v>751</v>
      </c>
      <c r="B297" t="s">
        <v>750</v>
      </c>
      <c r="C297" t="s">
        <v>2036</v>
      </c>
      <c r="D297">
        <f t="shared" si="40"/>
        <v>1.04</v>
      </c>
      <c r="E297">
        <f t="shared" si="41"/>
        <v>4.0000000000000036E-2</v>
      </c>
      <c r="F297">
        <f t="shared" si="45"/>
        <v>0</v>
      </c>
      <c r="G297">
        <v>0.97</v>
      </c>
      <c r="H297">
        <f t="shared" si="42"/>
        <v>3.9999999999999925E-2</v>
      </c>
      <c r="I297">
        <f t="shared" si="43"/>
        <v>0</v>
      </c>
      <c r="J297">
        <f t="shared" si="44"/>
        <v>0</v>
      </c>
      <c r="K297" s="14">
        <f t="shared" si="46"/>
        <v>-1.1102230246251565E-16</v>
      </c>
      <c r="L297">
        <f t="shared" si="47"/>
        <v>0</v>
      </c>
      <c r="M297">
        <f t="shared" si="48"/>
        <v>3.9999999999999925E-2</v>
      </c>
      <c r="N297">
        <f t="shared" si="49"/>
        <v>0</v>
      </c>
    </row>
    <row r="298" spans="1:14" x14ac:dyDescent="0.25">
      <c r="A298" t="s">
        <v>749</v>
      </c>
      <c r="B298" t="s">
        <v>748</v>
      </c>
      <c r="C298" t="s">
        <v>2036</v>
      </c>
      <c r="D298">
        <f t="shared" si="40"/>
        <v>1.04</v>
      </c>
      <c r="E298">
        <f t="shared" si="41"/>
        <v>4.0000000000000036E-2</v>
      </c>
      <c r="F298">
        <f t="shared" si="45"/>
        <v>0</v>
      </c>
      <c r="G298">
        <v>0.97</v>
      </c>
      <c r="H298">
        <f t="shared" si="42"/>
        <v>3.9999999999999925E-2</v>
      </c>
      <c r="I298">
        <f t="shared" si="43"/>
        <v>0</v>
      </c>
      <c r="J298">
        <f t="shared" si="44"/>
        <v>0</v>
      </c>
      <c r="K298" s="14">
        <f t="shared" si="46"/>
        <v>-1.1102230246251565E-16</v>
      </c>
      <c r="L298">
        <f t="shared" si="47"/>
        <v>0</v>
      </c>
      <c r="M298">
        <f t="shared" si="48"/>
        <v>3.9999999999999925E-2</v>
      </c>
      <c r="N298">
        <f t="shared" si="49"/>
        <v>0</v>
      </c>
    </row>
    <row r="299" spans="1:14" x14ac:dyDescent="0.25">
      <c r="A299" t="s">
        <v>747</v>
      </c>
      <c r="B299" t="s">
        <v>746</v>
      </c>
      <c r="C299" t="s">
        <v>2036</v>
      </c>
      <c r="D299">
        <f t="shared" si="40"/>
        <v>1.04</v>
      </c>
      <c r="E299">
        <f t="shared" si="41"/>
        <v>4.0000000000000036E-2</v>
      </c>
      <c r="F299">
        <f t="shared" si="45"/>
        <v>0</v>
      </c>
      <c r="G299">
        <v>0.97</v>
      </c>
      <c r="H299">
        <f t="shared" si="42"/>
        <v>3.9999999999999925E-2</v>
      </c>
      <c r="I299">
        <f t="shared" si="43"/>
        <v>0</v>
      </c>
      <c r="J299">
        <f t="shared" si="44"/>
        <v>0</v>
      </c>
      <c r="K299" s="14">
        <f t="shared" si="46"/>
        <v>-1.1102230246251565E-16</v>
      </c>
      <c r="L299">
        <f t="shared" si="47"/>
        <v>0</v>
      </c>
      <c r="M299">
        <f t="shared" si="48"/>
        <v>3.9999999999999925E-2</v>
      </c>
      <c r="N299">
        <f t="shared" si="49"/>
        <v>0</v>
      </c>
    </row>
    <row r="300" spans="1:14" x14ac:dyDescent="0.25">
      <c r="A300" t="s">
        <v>745</v>
      </c>
      <c r="B300" t="s">
        <v>744</v>
      </c>
      <c r="C300" t="s">
        <v>2036</v>
      </c>
      <c r="D300">
        <f t="shared" si="40"/>
        <v>1.04</v>
      </c>
      <c r="E300">
        <f t="shared" si="41"/>
        <v>4.0000000000000036E-2</v>
      </c>
      <c r="F300">
        <f t="shared" si="45"/>
        <v>0</v>
      </c>
      <c r="G300">
        <v>0.97</v>
      </c>
      <c r="H300">
        <f t="shared" si="42"/>
        <v>3.9999999999999925E-2</v>
      </c>
      <c r="I300">
        <f t="shared" si="43"/>
        <v>0</v>
      </c>
      <c r="J300">
        <f t="shared" si="44"/>
        <v>0</v>
      </c>
      <c r="K300" s="14">
        <f t="shared" si="46"/>
        <v>-1.1102230246251565E-16</v>
      </c>
      <c r="L300">
        <f t="shared" si="47"/>
        <v>0</v>
      </c>
      <c r="M300">
        <f t="shared" si="48"/>
        <v>3.9999999999999925E-2</v>
      </c>
      <c r="N300">
        <f t="shared" si="49"/>
        <v>0</v>
      </c>
    </row>
    <row r="301" spans="1:14" x14ac:dyDescent="0.25">
      <c r="A301" t="s">
        <v>741</v>
      </c>
      <c r="B301" t="s">
        <v>740</v>
      </c>
      <c r="C301" t="s">
        <v>2036</v>
      </c>
      <c r="D301">
        <f t="shared" si="40"/>
        <v>1.04</v>
      </c>
      <c r="E301">
        <f t="shared" si="41"/>
        <v>4.0000000000000036E-2</v>
      </c>
      <c r="F301">
        <f t="shared" si="45"/>
        <v>0</v>
      </c>
      <c r="G301">
        <v>0.97</v>
      </c>
      <c r="H301">
        <f t="shared" si="42"/>
        <v>3.9999999999999925E-2</v>
      </c>
      <c r="I301">
        <f t="shared" si="43"/>
        <v>0</v>
      </c>
      <c r="J301">
        <f t="shared" si="44"/>
        <v>0</v>
      </c>
      <c r="K301" s="14">
        <f t="shared" si="46"/>
        <v>-1.1102230246251565E-16</v>
      </c>
      <c r="L301">
        <f t="shared" si="47"/>
        <v>0</v>
      </c>
      <c r="M301">
        <f t="shared" si="48"/>
        <v>3.9999999999999925E-2</v>
      </c>
      <c r="N301">
        <f t="shared" si="49"/>
        <v>0</v>
      </c>
    </row>
    <row r="302" spans="1:14" x14ac:dyDescent="0.25">
      <c r="A302" t="s">
        <v>739</v>
      </c>
      <c r="B302" t="s">
        <v>738</v>
      </c>
      <c r="C302" t="s">
        <v>2036</v>
      </c>
      <c r="D302">
        <f t="shared" si="40"/>
        <v>1.04</v>
      </c>
      <c r="E302">
        <f t="shared" si="41"/>
        <v>4.0000000000000036E-2</v>
      </c>
      <c r="F302">
        <f t="shared" si="45"/>
        <v>0</v>
      </c>
      <c r="G302">
        <v>0.97</v>
      </c>
      <c r="H302">
        <f t="shared" si="42"/>
        <v>3.9999999999999925E-2</v>
      </c>
      <c r="I302">
        <f t="shared" si="43"/>
        <v>0</v>
      </c>
      <c r="J302">
        <f t="shared" si="44"/>
        <v>0</v>
      </c>
      <c r="K302" s="14">
        <f t="shared" si="46"/>
        <v>-1.1102230246251565E-16</v>
      </c>
      <c r="L302">
        <f t="shared" si="47"/>
        <v>0</v>
      </c>
      <c r="M302">
        <f t="shared" si="48"/>
        <v>3.9999999999999925E-2</v>
      </c>
      <c r="N302">
        <f t="shared" si="49"/>
        <v>0</v>
      </c>
    </row>
    <row r="303" spans="1:14" x14ac:dyDescent="0.25">
      <c r="A303" t="s">
        <v>735</v>
      </c>
      <c r="B303" t="s">
        <v>734</v>
      </c>
      <c r="C303" t="s">
        <v>2036</v>
      </c>
      <c r="D303">
        <f t="shared" si="40"/>
        <v>1.06</v>
      </c>
      <c r="E303">
        <f t="shared" si="41"/>
        <v>6.0000000000000053E-2</v>
      </c>
      <c r="F303">
        <f t="shared" si="45"/>
        <v>0</v>
      </c>
      <c r="G303">
        <v>0.97</v>
      </c>
      <c r="H303">
        <f t="shared" si="42"/>
        <v>3.9999999999999925E-2</v>
      </c>
      <c r="I303">
        <f t="shared" si="43"/>
        <v>0</v>
      </c>
      <c r="J303">
        <f t="shared" si="44"/>
        <v>0</v>
      </c>
      <c r="K303" s="14">
        <f t="shared" si="46"/>
        <v>-2.0000000000000129E-2</v>
      </c>
      <c r="L303">
        <f t="shared" si="47"/>
        <v>0</v>
      </c>
      <c r="M303">
        <f t="shared" si="48"/>
        <v>3.9999999999999925E-2</v>
      </c>
      <c r="N303">
        <f t="shared" si="49"/>
        <v>0</v>
      </c>
    </row>
    <row r="304" spans="1:14" x14ac:dyDescent="0.25">
      <c r="A304" t="s">
        <v>733</v>
      </c>
      <c r="B304" t="s">
        <v>732</v>
      </c>
      <c r="C304" t="s">
        <v>2036</v>
      </c>
      <c r="D304">
        <f t="shared" si="40"/>
        <v>1.04</v>
      </c>
      <c r="E304">
        <f t="shared" si="41"/>
        <v>4.0000000000000036E-2</v>
      </c>
      <c r="F304">
        <f t="shared" si="45"/>
        <v>0</v>
      </c>
      <c r="G304">
        <v>0.97</v>
      </c>
      <c r="H304">
        <f t="shared" si="42"/>
        <v>3.9999999999999925E-2</v>
      </c>
      <c r="I304">
        <f t="shared" si="43"/>
        <v>0</v>
      </c>
      <c r="J304">
        <f t="shared" si="44"/>
        <v>0</v>
      </c>
      <c r="K304" s="14">
        <f t="shared" si="46"/>
        <v>-1.1102230246251565E-16</v>
      </c>
      <c r="L304">
        <f t="shared" si="47"/>
        <v>0</v>
      </c>
      <c r="M304">
        <f t="shared" si="48"/>
        <v>3.9999999999999925E-2</v>
      </c>
      <c r="N304">
        <f t="shared" si="49"/>
        <v>0</v>
      </c>
    </row>
    <row r="305" spans="1:14" x14ac:dyDescent="0.25">
      <c r="A305" t="s">
        <v>731</v>
      </c>
      <c r="B305" t="s">
        <v>730</v>
      </c>
      <c r="C305" t="s">
        <v>2036</v>
      </c>
      <c r="D305">
        <f t="shared" si="40"/>
        <v>1.07</v>
      </c>
      <c r="E305">
        <f t="shared" si="41"/>
        <v>7.0000000000000062E-2</v>
      </c>
      <c r="F305">
        <f t="shared" si="45"/>
        <v>0</v>
      </c>
      <c r="G305">
        <v>0.97</v>
      </c>
      <c r="H305">
        <f t="shared" si="42"/>
        <v>3.9999999999999925E-2</v>
      </c>
      <c r="I305">
        <f t="shared" si="43"/>
        <v>0</v>
      </c>
      <c r="J305">
        <f t="shared" si="44"/>
        <v>0</v>
      </c>
      <c r="K305" s="14">
        <f t="shared" si="46"/>
        <v>-3.0000000000000138E-2</v>
      </c>
      <c r="L305">
        <f t="shared" si="47"/>
        <v>0</v>
      </c>
      <c r="M305">
        <f t="shared" si="48"/>
        <v>3.9999999999999925E-2</v>
      </c>
      <c r="N305">
        <f t="shared" si="49"/>
        <v>0</v>
      </c>
    </row>
    <row r="306" spans="1:14" x14ac:dyDescent="0.25">
      <c r="A306" t="s">
        <v>729</v>
      </c>
      <c r="B306" t="s">
        <v>728</v>
      </c>
      <c r="C306" t="s">
        <v>2036</v>
      </c>
      <c r="D306">
        <f t="shared" si="40"/>
        <v>1.04</v>
      </c>
      <c r="E306">
        <f t="shared" si="41"/>
        <v>4.0000000000000036E-2</v>
      </c>
      <c r="F306">
        <f t="shared" si="45"/>
        <v>0</v>
      </c>
      <c r="G306">
        <v>0.97</v>
      </c>
      <c r="H306">
        <f t="shared" si="42"/>
        <v>3.9999999999999925E-2</v>
      </c>
      <c r="I306">
        <f t="shared" si="43"/>
        <v>0</v>
      </c>
      <c r="J306">
        <f t="shared" si="44"/>
        <v>0</v>
      </c>
      <c r="K306" s="14">
        <f t="shared" si="46"/>
        <v>-1.1102230246251565E-16</v>
      </c>
      <c r="L306">
        <f t="shared" si="47"/>
        <v>0</v>
      </c>
      <c r="M306">
        <f t="shared" si="48"/>
        <v>3.9999999999999925E-2</v>
      </c>
      <c r="N306">
        <f t="shared" si="49"/>
        <v>0</v>
      </c>
    </row>
    <row r="307" spans="1:14" x14ac:dyDescent="0.25">
      <c r="A307" t="s">
        <v>723</v>
      </c>
      <c r="B307" t="s">
        <v>722</v>
      </c>
      <c r="C307" t="s">
        <v>2036</v>
      </c>
      <c r="D307">
        <f t="shared" si="40"/>
        <v>1.04</v>
      </c>
      <c r="E307">
        <f t="shared" si="41"/>
        <v>4.0000000000000036E-2</v>
      </c>
      <c r="F307">
        <f t="shared" si="45"/>
        <v>0</v>
      </c>
      <c r="G307">
        <v>0.97</v>
      </c>
      <c r="H307">
        <f t="shared" si="42"/>
        <v>3.9999999999999925E-2</v>
      </c>
      <c r="I307">
        <f t="shared" si="43"/>
        <v>0</v>
      </c>
      <c r="J307">
        <f t="shared" si="44"/>
        <v>0</v>
      </c>
      <c r="K307" s="14">
        <f t="shared" si="46"/>
        <v>-1.1102230246251565E-16</v>
      </c>
      <c r="L307">
        <f t="shared" si="47"/>
        <v>0</v>
      </c>
      <c r="M307">
        <f t="shared" si="48"/>
        <v>3.9999999999999925E-2</v>
      </c>
      <c r="N307">
        <f t="shared" si="49"/>
        <v>0</v>
      </c>
    </row>
    <row r="308" spans="1:14" x14ac:dyDescent="0.25">
      <c r="A308" t="s">
        <v>721</v>
      </c>
      <c r="B308" t="s">
        <v>720</v>
      </c>
      <c r="C308" t="s">
        <v>2036</v>
      </c>
      <c r="D308">
        <f t="shared" si="40"/>
        <v>1.04</v>
      </c>
      <c r="E308">
        <f t="shared" si="41"/>
        <v>4.0000000000000036E-2</v>
      </c>
      <c r="F308">
        <f t="shared" si="45"/>
        <v>0</v>
      </c>
      <c r="G308">
        <v>0.97</v>
      </c>
      <c r="H308">
        <f t="shared" si="42"/>
        <v>3.9999999999999925E-2</v>
      </c>
      <c r="I308">
        <f t="shared" si="43"/>
        <v>0</v>
      </c>
      <c r="J308">
        <f t="shared" si="44"/>
        <v>0</v>
      </c>
      <c r="K308" s="14">
        <f t="shared" si="46"/>
        <v>-1.1102230246251565E-16</v>
      </c>
      <c r="L308">
        <f t="shared" si="47"/>
        <v>0</v>
      </c>
      <c r="M308">
        <f t="shared" si="48"/>
        <v>3.9999999999999925E-2</v>
      </c>
      <c r="N308">
        <f t="shared" si="49"/>
        <v>0</v>
      </c>
    </row>
    <row r="309" spans="1:14" x14ac:dyDescent="0.25">
      <c r="A309" t="s">
        <v>719</v>
      </c>
      <c r="B309" t="s">
        <v>718</v>
      </c>
      <c r="C309" t="s">
        <v>2036</v>
      </c>
      <c r="D309">
        <f t="shared" si="40"/>
        <v>1.04</v>
      </c>
      <c r="E309">
        <f t="shared" si="41"/>
        <v>4.0000000000000036E-2</v>
      </c>
      <c r="F309">
        <f t="shared" si="45"/>
        <v>0</v>
      </c>
      <c r="G309">
        <v>0.97</v>
      </c>
      <c r="H309">
        <f t="shared" si="42"/>
        <v>3.9999999999999925E-2</v>
      </c>
      <c r="I309">
        <f t="shared" si="43"/>
        <v>0</v>
      </c>
      <c r="J309">
        <f t="shared" si="44"/>
        <v>0</v>
      </c>
      <c r="K309" s="14">
        <f t="shared" si="46"/>
        <v>-1.1102230246251565E-16</v>
      </c>
      <c r="L309">
        <f t="shared" si="47"/>
        <v>0</v>
      </c>
      <c r="M309">
        <f t="shared" si="48"/>
        <v>3.9999999999999925E-2</v>
      </c>
      <c r="N309">
        <f t="shared" si="49"/>
        <v>0</v>
      </c>
    </row>
    <row r="310" spans="1:14" x14ac:dyDescent="0.25">
      <c r="A310" t="s">
        <v>717</v>
      </c>
      <c r="B310" t="s">
        <v>716</v>
      </c>
      <c r="C310" t="s">
        <v>2036</v>
      </c>
      <c r="D310">
        <f t="shared" si="40"/>
        <v>1.04</v>
      </c>
      <c r="E310">
        <f t="shared" si="41"/>
        <v>4.0000000000000036E-2</v>
      </c>
      <c r="F310">
        <f t="shared" si="45"/>
        <v>0</v>
      </c>
      <c r="G310">
        <v>0.97</v>
      </c>
      <c r="H310">
        <f t="shared" si="42"/>
        <v>3.9999999999999925E-2</v>
      </c>
      <c r="I310">
        <f t="shared" si="43"/>
        <v>0</v>
      </c>
      <c r="J310">
        <f t="shared" si="44"/>
        <v>0</v>
      </c>
      <c r="K310" s="14">
        <f t="shared" si="46"/>
        <v>-1.1102230246251565E-16</v>
      </c>
      <c r="L310">
        <f t="shared" si="47"/>
        <v>0</v>
      </c>
      <c r="M310">
        <f t="shared" si="48"/>
        <v>3.9999999999999925E-2</v>
      </c>
      <c r="N310">
        <f t="shared" si="49"/>
        <v>0</v>
      </c>
    </row>
    <row r="311" spans="1:14" x14ac:dyDescent="0.25">
      <c r="A311" t="s">
        <v>711</v>
      </c>
      <c r="B311" t="s">
        <v>710</v>
      </c>
      <c r="C311" t="s">
        <v>2036</v>
      </c>
      <c r="D311">
        <f t="shared" si="40"/>
        <v>1.04</v>
      </c>
      <c r="E311">
        <f t="shared" si="41"/>
        <v>4.0000000000000036E-2</v>
      </c>
      <c r="F311">
        <f t="shared" si="45"/>
        <v>0</v>
      </c>
      <c r="G311">
        <v>0.97</v>
      </c>
      <c r="H311">
        <f t="shared" si="42"/>
        <v>3.9999999999999925E-2</v>
      </c>
      <c r="I311">
        <f t="shared" si="43"/>
        <v>0</v>
      </c>
      <c r="J311">
        <f t="shared" si="44"/>
        <v>0</v>
      </c>
      <c r="K311" s="14">
        <f t="shared" si="46"/>
        <v>-1.1102230246251565E-16</v>
      </c>
      <c r="L311">
        <f t="shared" si="47"/>
        <v>0</v>
      </c>
      <c r="M311">
        <f t="shared" si="48"/>
        <v>3.9999999999999925E-2</v>
      </c>
      <c r="N311">
        <f t="shared" si="49"/>
        <v>0</v>
      </c>
    </row>
    <row r="312" spans="1:14" x14ac:dyDescent="0.25">
      <c r="A312" t="s">
        <v>703</v>
      </c>
      <c r="B312" t="s">
        <v>702</v>
      </c>
      <c r="C312" t="s">
        <v>2036</v>
      </c>
      <c r="D312">
        <f t="shared" si="40"/>
        <v>1.04</v>
      </c>
      <c r="E312">
        <f t="shared" si="41"/>
        <v>4.0000000000000036E-2</v>
      </c>
      <c r="F312">
        <f t="shared" si="45"/>
        <v>0</v>
      </c>
      <c r="G312">
        <v>0.97</v>
      </c>
      <c r="H312">
        <f t="shared" si="42"/>
        <v>3.9999999999999925E-2</v>
      </c>
      <c r="I312">
        <f t="shared" si="43"/>
        <v>0</v>
      </c>
      <c r="J312">
        <f t="shared" si="44"/>
        <v>0</v>
      </c>
      <c r="K312" s="14">
        <f t="shared" si="46"/>
        <v>-1.1102230246251565E-16</v>
      </c>
      <c r="L312">
        <f t="shared" si="47"/>
        <v>0</v>
      </c>
      <c r="M312">
        <f t="shared" si="48"/>
        <v>3.9999999999999925E-2</v>
      </c>
      <c r="N312">
        <f t="shared" si="49"/>
        <v>0</v>
      </c>
    </row>
    <row r="313" spans="1:14" x14ac:dyDescent="0.25">
      <c r="A313" t="s">
        <v>697</v>
      </c>
      <c r="B313" t="s">
        <v>696</v>
      </c>
      <c r="C313" t="s">
        <v>2036</v>
      </c>
      <c r="D313">
        <f t="shared" si="40"/>
        <v>1.04</v>
      </c>
      <c r="E313">
        <f t="shared" si="41"/>
        <v>4.0000000000000036E-2</v>
      </c>
      <c r="F313">
        <f t="shared" si="45"/>
        <v>0</v>
      </c>
      <c r="G313">
        <v>0.97</v>
      </c>
      <c r="H313">
        <f t="shared" si="42"/>
        <v>3.9999999999999925E-2</v>
      </c>
      <c r="I313">
        <f t="shared" si="43"/>
        <v>0</v>
      </c>
      <c r="J313">
        <f t="shared" si="44"/>
        <v>0</v>
      </c>
      <c r="K313" s="14">
        <f t="shared" si="46"/>
        <v>-1.1102230246251565E-16</v>
      </c>
      <c r="L313">
        <f t="shared" si="47"/>
        <v>0</v>
      </c>
      <c r="M313">
        <f t="shared" si="48"/>
        <v>3.9999999999999925E-2</v>
      </c>
      <c r="N313">
        <f t="shared" si="49"/>
        <v>0</v>
      </c>
    </row>
    <row r="314" spans="1:14" x14ac:dyDescent="0.25">
      <c r="A314" t="s">
        <v>693</v>
      </c>
      <c r="B314" t="s">
        <v>692</v>
      </c>
      <c r="C314" t="s">
        <v>2036</v>
      </c>
      <c r="D314">
        <f t="shared" si="40"/>
        <v>1.04</v>
      </c>
      <c r="E314">
        <f t="shared" si="41"/>
        <v>4.0000000000000036E-2</v>
      </c>
      <c r="F314">
        <f t="shared" si="45"/>
        <v>0</v>
      </c>
      <c r="G314">
        <v>0.97</v>
      </c>
      <c r="H314">
        <f t="shared" si="42"/>
        <v>3.9999999999999925E-2</v>
      </c>
      <c r="I314">
        <f t="shared" si="43"/>
        <v>0</v>
      </c>
      <c r="J314">
        <f t="shared" si="44"/>
        <v>0</v>
      </c>
      <c r="K314" s="14">
        <f t="shared" si="46"/>
        <v>-1.1102230246251565E-16</v>
      </c>
      <c r="L314">
        <f t="shared" si="47"/>
        <v>0</v>
      </c>
      <c r="M314">
        <f t="shared" si="48"/>
        <v>3.9999999999999925E-2</v>
      </c>
      <c r="N314">
        <f t="shared" si="49"/>
        <v>0</v>
      </c>
    </row>
    <row r="315" spans="1:14" x14ac:dyDescent="0.25">
      <c r="A315" t="s">
        <v>687</v>
      </c>
      <c r="B315" t="s">
        <v>686</v>
      </c>
      <c r="C315" t="s">
        <v>2036</v>
      </c>
      <c r="D315">
        <f t="shared" si="40"/>
        <v>1.04</v>
      </c>
      <c r="E315">
        <f t="shared" si="41"/>
        <v>4.0000000000000036E-2</v>
      </c>
      <c r="F315">
        <f t="shared" si="45"/>
        <v>0</v>
      </c>
      <c r="G315">
        <v>0.97</v>
      </c>
      <c r="H315">
        <f t="shared" si="42"/>
        <v>3.9999999999999925E-2</v>
      </c>
      <c r="I315">
        <f t="shared" si="43"/>
        <v>0</v>
      </c>
      <c r="J315">
        <f t="shared" si="44"/>
        <v>0</v>
      </c>
      <c r="K315" s="14">
        <f t="shared" si="46"/>
        <v>-1.1102230246251565E-16</v>
      </c>
      <c r="L315">
        <f t="shared" si="47"/>
        <v>0</v>
      </c>
      <c r="M315">
        <f t="shared" si="48"/>
        <v>3.9999999999999925E-2</v>
      </c>
      <c r="N315">
        <f t="shared" si="49"/>
        <v>0</v>
      </c>
    </row>
    <row r="316" spans="1:14" x14ac:dyDescent="0.25">
      <c r="A316" t="s">
        <v>671</v>
      </c>
      <c r="B316" t="s">
        <v>670</v>
      </c>
      <c r="C316" t="s">
        <v>2036</v>
      </c>
      <c r="D316">
        <f t="shared" si="40"/>
        <v>1.04</v>
      </c>
      <c r="E316">
        <f t="shared" si="41"/>
        <v>4.0000000000000036E-2</v>
      </c>
      <c r="F316">
        <f t="shared" si="45"/>
        <v>0</v>
      </c>
      <c r="G316">
        <v>0.97</v>
      </c>
      <c r="H316">
        <f t="shared" si="42"/>
        <v>3.9999999999999925E-2</v>
      </c>
      <c r="I316">
        <f t="shared" si="43"/>
        <v>0</v>
      </c>
      <c r="J316">
        <f t="shared" si="44"/>
        <v>0</v>
      </c>
      <c r="K316" s="14">
        <f t="shared" si="46"/>
        <v>-1.1102230246251565E-16</v>
      </c>
      <c r="L316">
        <f t="shared" si="47"/>
        <v>0</v>
      </c>
      <c r="M316">
        <f t="shared" si="48"/>
        <v>3.9999999999999925E-2</v>
      </c>
      <c r="N316">
        <f t="shared" si="49"/>
        <v>0</v>
      </c>
    </row>
    <row r="317" spans="1:14" x14ac:dyDescent="0.25">
      <c r="A317" t="s">
        <v>659</v>
      </c>
      <c r="B317" t="s">
        <v>658</v>
      </c>
      <c r="C317" t="s">
        <v>2036</v>
      </c>
      <c r="D317">
        <f t="shared" si="40"/>
        <v>1.06</v>
      </c>
      <c r="E317">
        <f t="shared" si="41"/>
        <v>6.0000000000000053E-2</v>
      </c>
      <c r="F317">
        <f t="shared" si="45"/>
        <v>0</v>
      </c>
      <c r="G317">
        <v>0.97</v>
      </c>
      <c r="H317">
        <f t="shared" si="42"/>
        <v>3.9999999999999925E-2</v>
      </c>
      <c r="I317">
        <f t="shared" si="43"/>
        <v>0</v>
      </c>
      <c r="J317">
        <f t="shared" si="44"/>
        <v>0</v>
      </c>
      <c r="K317" s="14">
        <f t="shared" si="46"/>
        <v>-2.0000000000000129E-2</v>
      </c>
      <c r="L317">
        <f t="shared" si="47"/>
        <v>0</v>
      </c>
      <c r="M317">
        <f t="shared" si="48"/>
        <v>3.9999999999999925E-2</v>
      </c>
      <c r="N317">
        <f t="shared" si="49"/>
        <v>0</v>
      </c>
    </row>
    <row r="318" spans="1:14" x14ac:dyDescent="0.25">
      <c r="A318" t="s">
        <v>655</v>
      </c>
      <c r="B318" t="s">
        <v>654</v>
      </c>
      <c r="C318" t="s">
        <v>2036</v>
      </c>
      <c r="D318">
        <f t="shared" si="40"/>
        <v>1.0333000000000001</v>
      </c>
      <c r="E318">
        <f t="shared" si="41"/>
        <v>0.04</v>
      </c>
      <c r="F318">
        <f t="shared" si="45"/>
        <v>0</v>
      </c>
      <c r="G318">
        <v>0.97</v>
      </c>
      <c r="H318">
        <f t="shared" si="42"/>
        <v>3.9999999999999925E-2</v>
      </c>
      <c r="I318">
        <f t="shared" si="43"/>
        <v>0</v>
      </c>
      <c r="J318">
        <f t="shared" si="44"/>
        <v>0</v>
      </c>
      <c r="K318" s="14">
        <f t="shared" si="46"/>
        <v>-7.6327832942979512E-17</v>
      </c>
      <c r="L318">
        <f t="shared" si="47"/>
        <v>0</v>
      </c>
      <c r="M318">
        <f t="shared" si="48"/>
        <v>3.9999999999999925E-2</v>
      </c>
      <c r="N318">
        <f t="shared" si="49"/>
        <v>0</v>
      </c>
    </row>
    <row r="319" spans="1:14" x14ac:dyDescent="0.25">
      <c r="A319" t="s">
        <v>647</v>
      </c>
      <c r="B319" t="s">
        <v>646</v>
      </c>
      <c r="C319" t="s">
        <v>2036</v>
      </c>
      <c r="D319">
        <f t="shared" si="40"/>
        <v>1.06</v>
      </c>
      <c r="E319">
        <f t="shared" si="41"/>
        <v>6.0000000000000053E-2</v>
      </c>
      <c r="F319">
        <f t="shared" si="45"/>
        <v>0</v>
      </c>
      <c r="G319">
        <v>0.97</v>
      </c>
      <c r="H319">
        <f t="shared" si="42"/>
        <v>3.9999999999999925E-2</v>
      </c>
      <c r="I319">
        <f t="shared" si="43"/>
        <v>0</v>
      </c>
      <c r="J319">
        <f t="shared" si="44"/>
        <v>0</v>
      </c>
      <c r="K319" s="14">
        <f t="shared" si="46"/>
        <v>-2.0000000000000129E-2</v>
      </c>
      <c r="L319">
        <f t="shared" si="47"/>
        <v>0</v>
      </c>
      <c r="M319">
        <f t="shared" si="48"/>
        <v>3.9999999999999925E-2</v>
      </c>
      <c r="N319">
        <f t="shared" si="49"/>
        <v>0</v>
      </c>
    </row>
    <row r="320" spans="1:14" x14ac:dyDescent="0.25">
      <c r="A320" t="s">
        <v>643</v>
      </c>
      <c r="B320" t="s">
        <v>642</v>
      </c>
      <c r="C320" t="s">
        <v>2036</v>
      </c>
      <c r="D320">
        <f t="shared" si="40"/>
        <v>1.04</v>
      </c>
      <c r="E320">
        <f t="shared" si="41"/>
        <v>4.0000000000000036E-2</v>
      </c>
      <c r="F320">
        <f t="shared" si="45"/>
        <v>0</v>
      </c>
      <c r="G320">
        <v>0.97</v>
      </c>
      <c r="H320">
        <f t="shared" si="42"/>
        <v>3.9999999999999925E-2</v>
      </c>
      <c r="I320">
        <f t="shared" si="43"/>
        <v>0</v>
      </c>
      <c r="J320">
        <f t="shared" si="44"/>
        <v>0</v>
      </c>
      <c r="K320" s="14">
        <f t="shared" si="46"/>
        <v>-1.1102230246251565E-16</v>
      </c>
      <c r="L320">
        <f t="shared" si="47"/>
        <v>0</v>
      </c>
      <c r="M320">
        <f t="shared" si="48"/>
        <v>3.9999999999999925E-2</v>
      </c>
      <c r="N320">
        <f t="shared" si="49"/>
        <v>0</v>
      </c>
    </row>
    <row r="321" spans="1:14" x14ac:dyDescent="0.25">
      <c r="A321" t="s">
        <v>641</v>
      </c>
      <c r="B321" t="s">
        <v>640</v>
      </c>
      <c r="C321" t="s">
        <v>2036</v>
      </c>
      <c r="D321">
        <f t="shared" si="40"/>
        <v>1.04</v>
      </c>
      <c r="E321">
        <f t="shared" si="41"/>
        <v>4.0000000000000036E-2</v>
      </c>
      <c r="F321">
        <f t="shared" si="45"/>
        <v>0</v>
      </c>
      <c r="G321">
        <v>0.97</v>
      </c>
      <c r="H321">
        <f t="shared" si="42"/>
        <v>3.9999999999999925E-2</v>
      </c>
      <c r="I321">
        <f t="shared" si="43"/>
        <v>0</v>
      </c>
      <c r="J321">
        <f t="shared" si="44"/>
        <v>0</v>
      </c>
      <c r="K321" s="14">
        <f t="shared" si="46"/>
        <v>-1.1102230246251565E-16</v>
      </c>
      <c r="L321">
        <f t="shared" si="47"/>
        <v>0</v>
      </c>
      <c r="M321">
        <f t="shared" si="48"/>
        <v>3.9999999999999925E-2</v>
      </c>
      <c r="N321">
        <f t="shared" si="49"/>
        <v>0</v>
      </c>
    </row>
    <row r="322" spans="1:14" x14ac:dyDescent="0.25">
      <c r="A322" t="s">
        <v>639</v>
      </c>
      <c r="B322" t="s">
        <v>638</v>
      </c>
      <c r="C322" t="s">
        <v>2036</v>
      </c>
      <c r="D322">
        <f t="shared" ref="D322:D385" si="50">VLOOKUP(A322,tax_rates,3,FALSE)</f>
        <v>1.04</v>
      </c>
      <c r="E322">
        <f t="shared" ref="E322:E385" si="51">MAX(0.04,MIN(0.08,D322-1))</f>
        <v>4.0000000000000036E-2</v>
      </c>
      <c r="F322">
        <f t="shared" si="45"/>
        <v>0</v>
      </c>
      <c r="G322">
        <v>0.97</v>
      </c>
      <c r="H322">
        <f t="shared" ref="H322:H385" si="52">MAX(MIN(0.08,G322-0.93),0)</f>
        <v>3.9999999999999925E-2</v>
      </c>
      <c r="I322">
        <f t="shared" ref="I322:I385" si="53">MAX(0,MIN(G322-0.93-H322,0.0583))</f>
        <v>0</v>
      </c>
      <c r="J322">
        <f t="shared" ref="J322:J385" si="54">IF(C322="y",G322-0.93-H322-I322,0)</f>
        <v>0</v>
      </c>
      <c r="K322" s="14">
        <f t="shared" si="46"/>
        <v>-1.1102230246251565E-16</v>
      </c>
      <c r="L322">
        <f t="shared" si="47"/>
        <v>0</v>
      </c>
      <c r="M322">
        <f t="shared" si="48"/>
        <v>3.9999999999999925E-2</v>
      </c>
      <c r="N322">
        <f t="shared" si="49"/>
        <v>0</v>
      </c>
    </row>
    <row r="323" spans="1:14" x14ac:dyDescent="0.25">
      <c r="A323" t="s">
        <v>637</v>
      </c>
      <c r="B323" t="s">
        <v>636</v>
      </c>
      <c r="C323" t="s">
        <v>2036</v>
      </c>
      <c r="D323">
        <f t="shared" si="50"/>
        <v>1.04</v>
      </c>
      <c r="E323">
        <f t="shared" si="51"/>
        <v>4.0000000000000036E-2</v>
      </c>
      <c r="F323">
        <f t="shared" ref="F323:F386" si="55">MIN(MAX(D323-1-E323,0),0.0583)</f>
        <v>0</v>
      </c>
      <c r="G323">
        <v>0.97</v>
      </c>
      <c r="H323">
        <f t="shared" si="52"/>
        <v>3.9999999999999925E-2</v>
      </c>
      <c r="I323">
        <f t="shared" si="53"/>
        <v>0</v>
      </c>
      <c r="J323">
        <f t="shared" si="54"/>
        <v>0</v>
      </c>
      <c r="K323" s="14">
        <f t="shared" ref="K323:K386" si="56">H323-E323</f>
        <v>-1.1102230246251565E-16</v>
      </c>
      <c r="L323">
        <f t="shared" ref="L323:L386" si="57">I323-F323</f>
        <v>0</v>
      </c>
      <c r="M323">
        <f t="shared" ref="M323:M386" si="58">MIN(E323,H323)</f>
        <v>3.9999999999999925E-2</v>
      </c>
      <c r="N323">
        <f t="shared" ref="N323:N386" si="59">MIN(F323,I323)</f>
        <v>0</v>
      </c>
    </row>
    <row r="324" spans="1:14" x14ac:dyDescent="0.25">
      <c r="A324" t="s">
        <v>635</v>
      </c>
      <c r="B324" t="s">
        <v>634</v>
      </c>
      <c r="C324" t="s">
        <v>2036</v>
      </c>
      <c r="D324">
        <f t="shared" si="50"/>
        <v>1.04</v>
      </c>
      <c r="E324">
        <f t="shared" si="51"/>
        <v>4.0000000000000036E-2</v>
      </c>
      <c r="F324">
        <f t="shared" si="55"/>
        <v>0</v>
      </c>
      <c r="G324">
        <v>0.97</v>
      </c>
      <c r="H324">
        <f t="shared" si="52"/>
        <v>3.9999999999999925E-2</v>
      </c>
      <c r="I324">
        <f t="shared" si="53"/>
        <v>0</v>
      </c>
      <c r="J324">
        <f t="shared" si="54"/>
        <v>0</v>
      </c>
      <c r="K324" s="14">
        <f t="shared" si="56"/>
        <v>-1.1102230246251565E-16</v>
      </c>
      <c r="L324">
        <f t="shared" si="57"/>
        <v>0</v>
      </c>
      <c r="M324">
        <f t="shared" si="58"/>
        <v>3.9999999999999925E-2</v>
      </c>
      <c r="N324">
        <f t="shared" si="59"/>
        <v>0</v>
      </c>
    </row>
    <row r="325" spans="1:14" x14ac:dyDescent="0.25">
      <c r="A325" t="s">
        <v>627</v>
      </c>
      <c r="B325" t="s">
        <v>626</v>
      </c>
      <c r="C325" t="s">
        <v>2036</v>
      </c>
      <c r="D325">
        <f t="shared" si="50"/>
        <v>1.17</v>
      </c>
      <c r="E325">
        <f t="shared" si="51"/>
        <v>0.08</v>
      </c>
      <c r="F325">
        <f t="shared" si="55"/>
        <v>5.8299999999999998E-2</v>
      </c>
      <c r="G325">
        <v>0.97</v>
      </c>
      <c r="H325">
        <f t="shared" si="52"/>
        <v>3.9999999999999925E-2</v>
      </c>
      <c r="I325">
        <f t="shared" si="53"/>
        <v>0</v>
      </c>
      <c r="J325">
        <f t="shared" si="54"/>
        <v>0</v>
      </c>
      <c r="K325" s="14">
        <f t="shared" si="56"/>
        <v>-4.0000000000000077E-2</v>
      </c>
      <c r="L325">
        <f t="shared" si="57"/>
        <v>-5.8299999999999998E-2</v>
      </c>
      <c r="M325">
        <f t="shared" si="58"/>
        <v>3.9999999999999925E-2</v>
      </c>
      <c r="N325">
        <f t="shared" si="59"/>
        <v>0</v>
      </c>
    </row>
    <row r="326" spans="1:14" x14ac:dyDescent="0.25">
      <c r="A326" t="s">
        <v>625</v>
      </c>
      <c r="B326" t="s">
        <v>624</v>
      </c>
      <c r="C326" t="s">
        <v>2036</v>
      </c>
      <c r="D326">
        <f t="shared" si="50"/>
        <v>1.04</v>
      </c>
      <c r="E326">
        <f t="shared" si="51"/>
        <v>4.0000000000000036E-2</v>
      </c>
      <c r="F326">
        <f t="shared" si="55"/>
        <v>0</v>
      </c>
      <c r="G326">
        <v>0.97</v>
      </c>
      <c r="H326">
        <f t="shared" si="52"/>
        <v>3.9999999999999925E-2</v>
      </c>
      <c r="I326">
        <f t="shared" si="53"/>
        <v>0</v>
      </c>
      <c r="J326">
        <f t="shared" si="54"/>
        <v>0</v>
      </c>
      <c r="K326" s="14">
        <f t="shared" si="56"/>
        <v>-1.1102230246251565E-16</v>
      </c>
      <c r="L326">
        <f t="shared" si="57"/>
        <v>0</v>
      </c>
      <c r="M326">
        <f t="shared" si="58"/>
        <v>3.9999999999999925E-2</v>
      </c>
      <c r="N326">
        <f t="shared" si="59"/>
        <v>0</v>
      </c>
    </row>
    <row r="327" spans="1:14" x14ac:dyDescent="0.25">
      <c r="A327" t="s">
        <v>623</v>
      </c>
      <c r="B327" t="s">
        <v>622</v>
      </c>
      <c r="C327" t="s">
        <v>2036</v>
      </c>
      <c r="D327">
        <f t="shared" si="50"/>
        <v>1.0401</v>
      </c>
      <c r="E327">
        <f t="shared" si="51"/>
        <v>4.0100000000000025E-2</v>
      </c>
      <c r="F327">
        <f t="shared" si="55"/>
        <v>0</v>
      </c>
      <c r="G327">
        <v>0.97</v>
      </c>
      <c r="H327">
        <f t="shared" si="52"/>
        <v>3.9999999999999925E-2</v>
      </c>
      <c r="I327">
        <f t="shared" si="53"/>
        <v>0</v>
      </c>
      <c r="J327">
        <f t="shared" si="54"/>
        <v>0</v>
      </c>
      <c r="K327" s="14">
        <f t="shared" si="56"/>
        <v>-1.0000000000010001E-4</v>
      </c>
      <c r="L327">
        <f t="shared" si="57"/>
        <v>0</v>
      </c>
      <c r="M327">
        <f t="shared" si="58"/>
        <v>3.9999999999999925E-2</v>
      </c>
      <c r="N327">
        <f t="shared" si="59"/>
        <v>0</v>
      </c>
    </row>
    <row r="328" spans="1:14" x14ac:dyDescent="0.25">
      <c r="A328" t="s">
        <v>613</v>
      </c>
      <c r="B328" t="s">
        <v>612</v>
      </c>
      <c r="C328" t="s">
        <v>2036</v>
      </c>
      <c r="D328">
        <f t="shared" si="50"/>
        <v>1.04</v>
      </c>
      <c r="E328">
        <f t="shared" si="51"/>
        <v>4.0000000000000036E-2</v>
      </c>
      <c r="F328">
        <f t="shared" si="55"/>
        <v>0</v>
      </c>
      <c r="G328">
        <v>0.97</v>
      </c>
      <c r="H328">
        <f t="shared" si="52"/>
        <v>3.9999999999999925E-2</v>
      </c>
      <c r="I328">
        <f t="shared" si="53"/>
        <v>0</v>
      </c>
      <c r="J328">
        <f t="shared" si="54"/>
        <v>0</v>
      </c>
      <c r="K328" s="14">
        <f t="shared" si="56"/>
        <v>-1.1102230246251565E-16</v>
      </c>
      <c r="L328">
        <f t="shared" si="57"/>
        <v>0</v>
      </c>
      <c r="M328">
        <f t="shared" si="58"/>
        <v>3.9999999999999925E-2</v>
      </c>
      <c r="N328">
        <f t="shared" si="59"/>
        <v>0</v>
      </c>
    </row>
    <row r="329" spans="1:14" x14ac:dyDescent="0.25">
      <c r="A329" t="s">
        <v>611</v>
      </c>
      <c r="B329" t="s">
        <v>610</v>
      </c>
      <c r="C329" t="s">
        <v>2036</v>
      </c>
      <c r="D329">
        <f t="shared" si="50"/>
        <v>1.04</v>
      </c>
      <c r="E329">
        <f t="shared" si="51"/>
        <v>4.0000000000000036E-2</v>
      </c>
      <c r="F329">
        <f t="shared" si="55"/>
        <v>0</v>
      </c>
      <c r="G329">
        <v>0.97</v>
      </c>
      <c r="H329">
        <f t="shared" si="52"/>
        <v>3.9999999999999925E-2</v>
      </c>
      <c r="I329">
        <f t="shared" si="53"/>
        <v>0</v>
      </c>
      <c r="J329">
        <f t="shared" si="54"/>
        <v>0</v>
      </c>
      <c r="K329" s="14">
        <f t="shared" si="56"/>
        <v>-1.1102230246251565E-16</v>
      </c>
      <c r="L329">
        <f t="shared" si="57"/>
        <v>0</v>
      </c>
      <c r="M329">
        <f t="shared" si="58"/>
        <v>3.9999999999999925E-2</v>
      </c>
      <c r="N329">
        <f t="shared" si="59"/>
        <v>0</v>
      </c>
    </row>
    <row r="330" spans="1:14" x14ac:dyDescent="0.25">
      <c r="A330" t="s">
        <v>609</v>
      </c>
      <c r="B330" t="s">
        <v>608</v>
      </c>
      <c r="C330" t="s">
        <v>2036</v>
      </c>
      <c r="D330">
        <f t="shared" si="50"/>
        <v>1.04</v>
      </c>
      <c r="E330">
        <f t="shared" si="51"/>
        <v>4.0000000000000036E-2</v>
      </c>
      <c r="F330">
        <f t="shared" si="55"/>
        <v>0</v>
      </c>
      <c r="G330">
        <v>0.97</v>
      </c>
      <c r="H330">
        <f t="shared" si="52"/>
        <v>3.9999999999999925E-2</v>
      </c>
      <c r="I330">
        <f t="shared" si="53"/>
        <v>0</v>
      </c>
      <c r="J330">
        <f t="shared" si="54"/>
        <v>0</v>
      </c>
      <c r="K330" s="14">
        <f t="shared" si="56"/>
        <v>-1.1102230246251565E-16</v>
      </c>
      <c r="L330">
        <f t="shared" si="57"/>
        <v>0</v>
      </c>
      <c r="M330">
        <f t="shared" si="58"/>
        <v>3.9999999999999925E-2</v>
      </c>
      <c r="N330">
        <f t="shared" si="59"/>
        <v>0</v>
      </c>
    </row>
    <row r="331" spans="1:14" x14ac:dyDescent="0.25">
      <c r="A331" t="s">
        <v>597</v>
      </c>
      <c r="B331" t="s">
        <v>596</v>
      </c>
      <c r="C331" t="s">
        <v>2036</v>
      </c>
      <c r="D331">
        <f t="shared" si="50"/>
        <v>1.04</v>
      </c>
      <c r="E331">
        <f t="shared" si="51"/>
        <v>4.0000000000000036E-2</v>
      </c>
      <c r="F331">
        <f t="shared" si="55"/>
        <v>0</v>
      </c>
      <c r="G331">
        <v>0.97</v>
      </c>
      <c r="H331">
        <f t="shared" si="52"/>
        <v>3.9999999999999925E-2</v>
      </c>
      <c r="I331">
        <f t="shared" si="53"/>
        <v>0</v>
      </c>
      <c r="J331">
        <f t="shared" si="54"/>
        <v>0</v>
      </c>
      <c r="K331" s="14">
        <f t="shared" si="56"/>
        <v>-1.1102230246251565E-16</v>
      </c>
      <c r="L331">
        <f t="shared" si="57"/>
        <v>0</v>
      </c>
      <c r="M331">
        <f t="shared" si="58"/>
        <v>3.9999999999999925E-2</v>
      </c>
      <c r="N331">
        <f t="shared" si="59"/>
        <v>0</v>
      </c>
    </row>
    <row r="332" spans="1:14" x14ac:dyDescent="0.25">
      <c r="A332" t="s">
        <v>593</v>
      </c>
      <c r="B332" t="s">
        <v>592</v>
      </c>
      <c r="C332" t="s">
        <v>2036</v>
      </c>
      <c r="D332">
        <f t="shared" si="50"/>
        <v>1.04</v>
      </c>
      <c r="E332">
        <f t="shared" si="51"/>
        <v>4.0000000000000036E-2</v>
      </c>
      <c r="F332">
        <f t="shared" si="55"/>
        <v>0</v>
      </c>
      <c r="G332">
        <v>0.97</v>
      </c>
      <c r="H332">
        <f t="shared" si="52"/>
        <v>3.9999999999999925E-2</v>
      </c>
      <c r="I332">
        <f t="shared" si="53"/>
        <v>0</v>
      </c>
      <c r="J332">
        <f t="shared" si="54"/>
        <v>0</v>
      </c>
      <c r="K332" s="14">
        <f t="shared" si="56"/>
        <v>-1.1102230246251565E-16</v>
      </c>
      <c r="L332">
        <f t="shared" si="57"/>
        <v>0</v>
      </c>
      <c r="M332">
        <f t="shared" si="58"/>
        <v>3.9999999999999925E-2</v>
      </c>
      <c r="N332">
        <f t="shared" si="59"/>
        <v>0</v>
      </c>
    </row>
    <row r="333" spans="1:14" x14ac:dyDescent="0.25">
      <c r="A333" t="s">
        <v>591</v>
      </c>
      <c r="B333" t="s">
        <v>590</v>
      </c>
      <c r="C333" t="s">
        <v>2036</v>
      </c>
      <c r="D333">
        <f t="shared" si="50"/>
        <v>1.04</v>
      </c>
      <c r="E333">
        <f t="shared" si="51"/>
        <v>4.0000000000000036E-2</v>
      </c>
      <c r="F333">
        <f t="shared" si="55"/>
        <v>0</v>
      </c>
      <c r="G333">
        <v>0.97</v>
      </c>
      <c r="H333">
        <f t="shared" si="52"/>
        <v>3.9999999999999925E-2</v>
      </c>
      <c r="I333">
        <f t="shared" si="53"/>
        <v>0</v>
      </c>
      <c r="J333">
        <f t="shared" si="54"/>
        <v>0</v>
      </c>
      <c r="K333" s="14">
        <f t="shared" si="56"/>
        <v>-1.1102230246251565E-16</v>
      </c>
      <c r="L333">
        <f t="shared" si="57"/>
        <v>0</v>
      </c>
      <c r="M333">
        <f t="shared" si="58"/>
        <v>3.9999999999999925E-2</v>
      </c>
      <c r="N333">
        <f t="shared" si="59"/>
        <v>0</v>
      </c>
    </row>
    <row r="334" spans="1:14" x14ac:dyDescent="0.25">
      <c r="A334" t="s">
        <v>587</v>
      </c>
      <c r="B334" t="s">
        <v>586</v>
      </c>
      <c r="C334" t="s">
        <v>2036</v>
      </c>
      <c r="D334">
        <f t="shared" si="50"/>
        <v>1.04</v>
      </c>
      <c r="E334">
        <f t="shared" si="51"/>
        <v>4.0000000000000036E-2</v>
      </c>
      <c r="F334">
        <f t="shared" si="55"/>
        <v>0</v>
      </c>
      <c r="G334">
        <v>0.97</v>
      </c>
      <c r="H334">
        <f t="shared" si="52"/>
        <v>3.9999999999999925E-2</v>
      </c>
      <c r="I334">
        <f t="shared" si="53"/>
        <v>0</v>
      </c>
      <c r="J334">
        <f t="shared" si="54"/>
        <v>0</v>
      </c>
      <c r="K334" s="14">
        <f t="shared" si="56"/>
        <v>-1.1102230246251565E-16</v>
      </c>
      <c r="L334">
        <f t="shared" si="57"/>
        <v>0</v>
      </c>
      <c r="M334">
        <f t="shared" si="58"/>
        <v>3.9999999999999925E-2</v>
      </c>
      <c r="N334">
        <f t="shared" si="59"/>
        <v>0</v>
      </c>
    </row>
    <row r="335" spans="1:14" x14ac:dyDescent="0.25">
      <c r="A335" t="s">
        <v>583</v>
      </c>
      <c r="B335" t="s">
        <v>582</v>
      </c>
      <c r="C335" t="s">
        <v>2036</v>
      </c>
      <c r="D335">
        <f t="shared" si="50"/>
        <v>1.04</v>
      </c>
      <c r="E335">
        <f t="shared" si="51"/>
        <v>4.0000000000000036E-2</v>
      </c>
      <c r="F335">
        <f t="shared" si="55"/>
        <v>0</v>
      </c>
      <c r="G335">
        <v>0.97</v>
      </c>
      <c r="H335">
        <f t="shared" si="52"/>
        <v>3.9999999999999925E-2</v>
      </c>
      <c r="I335">
        <f t="shared" si="53"/>
        <v>0</v>
      </c>
      <c r="J335">
        <f t="shared" si="54"/>
        <v>0</v>
      </c>
      <c r="K335" s="14">
        <f t="shared" si="56"/>
        <v>-1.1102230246251565E-16</v>
      </c>
      <c r="L335">
        <f t="shared" si="57"/>
        <v>0</v>
      </c>
      <c r="M335">
        <f t="shared" si="58"/>
        <v>3.9999999999999925E-2</v>
      </c>
      <c r="N335">
        <f t="shared" si="59"/>
        <v>0</v>
      </c>
    </row>
    <row r="336" spans="1:14" x14ac:dyDescent="0.25">
      <c r="A336" t="s">
        <v>581</v>
      </c>
      <c r="B336" t="s">
        <v>580</v>
      </c>
      <c r="C336" t="s">
        <v>2036</v>
      </c>
      <c r="D336">
        <f t="shared" si="50"/>
        <v>1.04</v>
      </c>
      <c r="E336">
        <f t="shared" si="51"/>
        <v>4.0000000000000036E-2</v>
      </c>
      <c r="F336">
        <f t="shared" si="55"/>
        <v>0</v>
      </c>
      <c r="G336">
        <v>0.97</v>
      </c>
      <c r="H336">
        <f t="shared" si="52"/>
        <v>3.9999999999999925E-2</v>
      </c>
      <c r="I336">
        <f t="shared" si="53"/>
        <v>0</v>
      </c>
      <c r="J336">
        <f t="shared" si="54"/>
        <v>0</v>
      </c>
      <c r="K336" s="14">
        <f t="shared" si="56"/>
        <v>-1.1102230246251565E-16</v>
      </c>
      <c r="L336">
        <f t="shared" si="57"/>
        <v>0</v>
      </c>
      <c r="M336">
        <f t="shared" si="58"/>
        <v>3.9999999999999925E-2</v>
      </c>
      <c r="N336">
        <f t="shared" si="59"/>
        <v>0</v>
      </c>
    </row>
    <row r="337" spans="1:14" x14ac:dyDescent="0.25">
      <c r="A337" t="s">
        <v>574</v>
      </c>
      <c r="B337" t="s">
        <v>573</v>
      </c>
      <c r="C337" t="s">
        <v>2036</v>
      </c>
      <c r="D337">
        <f t="shared" si="50"/>
        <v>1.04</v>
      </c>
      <c r="E337">
        <f t="shared" si="51"/>
        <v>4.0000000000000036E-2</v>
      </c>
      <c r="F337">
        <f t="shared" si="55"/>
        <v>0</v>
      </c>
      <c r="G337">
        <v>0.97</v>
      </c>
      <c r="H337">
        <f t="shared" si="52"/>
        <v>3.9999999999999925E-2</v>
      </c>
      <c r="I337">
        <f t="shared" si="53"/>
        <v>0</v>
      </c>
      <c r="J337">
        <f t="shared" si="54"/>
        <v>0</v>
      </c>
      <c r="K337" s="14">
        <f t="shared" si="56"/>
        <v>-1.1102230246251565E-16</v>
      </c>
      <c r="L337">
        <f t="shared" si="57"/>
        <v>0</v>
      </c>
      <c r="M337">
        <f t="shared" si="58"/>
        <v>3.9999999999999925E-2</v>
      </c>
      <c r="N337">
        <f t="shared" si="59"/>
        <v>0</v>
      </c>
    </row>
    <row r="338" spans="1:14" x14ac:dyDescent="0.25">
      <c r="A338" t="s">
        <v>572</v>
      </c>
      <c r="B338" t="s">
        <v>571</v>
      </c>
      <c r="C338" t="s">
        <v>2036</v>
      </c>
      <c r="D338">
        <f t="shared" si="50"/>
        <v>1.04</v>
      </c>
      <c r="E338">
        <f t="shared" si="51"/>
        <v>4.0000000000000036E-2</v>
      </c>
      <c r="F338">
        <f t="shared" si="55"/>
        <v>0</v>
      </c>
      <c r="G338">
        <v>0.97</v>
      </c>
      <c r="H338">
        <f t="shared" si="52"/>
        <v>3.9999999999999925E-2</v>
      </c>
      <c r="I338">
        <f t="shared" si="53"/>
        <v>0</v>
      </c>
      <c r="J338">
        <f t="shared" si="54"/>
        <v>0</v>
      </c>
      <c r="K338" s="14">
        <f t="shared" si="56"/>
        <v>-1.1102230246251565E-16</v>
      </c>
      <c r="L338">
        <f t="shared" si="57"/>
        <v>0</v>
      </c>
      <c r="M338">
        <f t="shared" si="58"/>
        <v>3.9999999999999925E-2</v>
      </c>
      <c r="N338">
        <f t="shared" si="59"/>
        <v>0</v>
      </c>
    </row>
    <row r="339" spans="1:14" x14ac:dyDescent="0.25">
      <c r="A339" t="s">
        <v>562</v>
      </c>
      <c r="B339" t="s">
        <v>561</v>
      </c>
      <c r="C339" t="s">
        <v>2036</v>
      </c>
      <c r="D339">
        <f t="shared" si="50"/>
        <v>1.04</v>
      </c>
      <c r="E339">
        <f t="shared" si="51"/>
        <v>4.0000000000000036E-2</v>
      </c>
      <c r="F339">
        <f t="shared" si="55"/>
        <v>0</v>
      </c>
      <c r="G339">
        <v>0.97</v>
      </c>
      <c r="H339">
        <f t="shared" si="52"/>
        <v>3.9999999999999925E-2</v>
      </c>
      <c r="I339">
        <f t="shared" si="53"/>
        <v>0</v>
      </c>
      <c r="J339">
        <f t="shared" si="54"/>
        <v>0</v>
      </c>
      <c r="K339" s="14">
        <f t="shared" si="56"/>
        <v>-1.1102230246251565E-16</v>
      </c>
      <c r="L339">
        <f t="shared" si="57"/>
        <v>0</v>
      </c>
      <c r="M339">
        <f t="shared" si="58"/>
        <v>3.9999999999999925E-2</v>
      </c>
      <c r="N339">
        <f t="shared" si="59"/>
        <v>0</v>
      </c>
    </row>
    <row r="340" spans="1:14" x14ac:dyDescent="0.25">
      <c r="A340" t="s">
        <v>560</v>
      </c>
      <c r="B340" t="s">
        <v>559</v>
      </c>
      <c r="C340" t="s">
        <v>2036</v>
      </c>
      <c r="D340">
        <f t="shared" si="50"/>
        <v>1.04</v>
      </c>
      <c r="E340">
        <f t="shared" si="51"/>
        <v>4.0000000000000036E-2</v>
      </c>
      <c r="F340">
        <f t="shared" si="55"/>
        <v>0</v>
      </c>
      <c r="G340">
        <v>0.97</v>
      </c>
      <c r="H340">
        <f t="shared" si="52"/>
        <v>3.9999999999999925E-2</v>
      </c>
      <c r="I340">
        <f t="shared" si="53"/>
        <v>0</v>
      </c>
      <c r="J340">
        <f t="shared" si="54"/>
        <v>0</v>
      </c>
      <c r="K340" s="14">
        <f t="shared" si="56"/>
        <v>-1.1102230246251565E-16</v>
      </c>
      <c r="L340">
        <f t="shared" si="57"/>
        <v>0</v>
      </c>
      <c r="M340">
        <f t="shared" si="58"/>
        <v>3.9999999999999925E-2</v>
      </c>
      <c r="N340">
        <f t="shared" si="59"/>
        <v>0</v>
      </c>
    </row>
    <row r="341" spans="1:14" x14ac:dyDescent="0.25">
      <c r="A341" t="s">
        <v>558</v>
      </c>
      <c r="B341" t="s">
        <v>557</v>
      </c>
      <c r="C341" t="s">
        <v>2036</v>
      </c>
      <c r="D341">
        <f t="shared" si="50"/>
        <v>1.04</v>
      </c>
      <c r="E341">
        <f t="shared" si="51"/>
        <v>4.0000000000000036E-2</v>
      </c>
      <c r="F341">
        <f t="shared" si="55"/>
        <v>0</v>
      </c>
      <c r="G341">
        <v>0.97</v>
      </c>
      <c r="H341">
        <f t="shared" si="52"/>
        <v>3.9999999999999925E-2</v>
      </c>
      <c r="I341">
        <f t="shared" si="53"/>
        <v>0</v>
      </c>
      <c r="J341">
        <f t="shared" si="54"/>
        <v>0</v>
      </c>
      <c r="K341" s="14">
        <f t="shared" si="56"/>
        <v>-1.1102230246251565E-16</v>
      </c>
      <c r="L341">
        <f t="shared" si="57"/>
        <v>0</v>
      </c>
      <c r="M341">
        <f t="shared" si="58"/>
        <v>3.9999999999999925E-2</v>
      </c>
      <c r="N341">
        <f t="shared" si="59"/>
        <v>0</v>
      </c>
    </row>
    <row r="342" spans="1:14" x14ac:dyDescent="0.25">
      <c r="A342" t="s">
        <v>554</v>
      </c>
      <c r="B342" t="s">
        <v>553</v>
      </c>
      <c r="C342" t="s">
        <v>2036</v>
      </c>
      <c r="D342">
        <f t="shared" si="50"/>
        <v>1.04</v>
      </c>
      <c r="E342">
        <f t="shared" si="51"/>
        <v>4.0000000000000036E-2</v>
      </c>
      <c r="F342">
        <f t="shared" si="55"/>
        <v>0</v>
      </c>
      <c r="G342">
        <v>0.97</v>
      </c>
      <c r="H342">
        <f t="shared" si="52"/>
        <v>3.9999999999999925E-2</v>
      </c>
      <c r="I342">
        <f t="shared" si="53"/>
        <v>0</v>
      </c>
      <c r="J342">
        <f t="shared" si="54"/>
        <v>0</v>
      </c>
      <c r="K342" s="14">
        <f t="shared" si="56"/>
        <v>-1.1102230246251565E-16</v>
      </c>
      <c r="L342">
        <f t="shared" si="57"/>
        <v>0</v>
      </c>
      <c r="M342">
        <f t="shared" si="58"/>
        <v>3.9999999999999925E-2</v>
      </c>
      <c r="N342">
        <f t="shared" si="59"/>
        <v>0</v>
      </c>
    </row>
    <row r="343" spans="1:14" x14ac:dyDescent="0.25">
      <c r="A343" t="s">
        <v>552</v>
      </c>
      <c r="B343" t="s">
        <v>551</v>
      </c>
      <c r="C343" t="s">
        <v>2036</v>
      </c>
      <c r="D343">
        <f t="shared" si="50"/>
        <v>1.04</v>
      </c>
      <c r="E343">
        <f t="shared" si="51"/>
        <v>4.0000000000000036E-2</v>
      </c>
      <c r="F343">
        <f t="shared" si="55"/>
        <v>0</v>
      </c>
      <c r="G343">
        <v>0.97</v>
      </c>
      <c r="H343">
        <f t="shared" si="52"/>
        <v>3.9999999999999925E-2</v>
      </c>
      <c r="I343">
        <f t="shared" si="53"/>
        <v>0</v>
      </c>
      <c r="J343">
        <f t="shared" si="54"/>
        <v>0</v>
      </c>
      <c r="K343" s="14">
        <f t="shared" si="56"/>
        <v>-1.1102230246251565E-16</v>
      </c>
      <c r="L343">
        <f t="shared" si="57"/>
        <v>0</v>
      </c>
      <c r="M343">
        <f t="shared" si="58"/>
        <v>3.9999999999999925E-2</v>
      </c>
      <c r="N343">
        <f t="shared" si="59"/>
        <v>0</v>
      </c>
    </row>
    <row r="344" spans="1:14" x14ac:dyDescent="0.25">
      <c r="A344" t="s">
        <v>548</v>
      </c>
      <c r="B344" t="s">
        <v>547</v>
      </c>
      <c r="C344" t="s">
        <v>2036</v>
      </c>
      <c r="D344">
        <f t="shared" si="50"/>
        <v>1.04</v>
      </c>
      <c r="E344">
        <f t="shared" si="51"/>
        <v>4.0000000000000036E-2</v>
      </c>
      <c r="F344">
        <f t="shared" si="55"/>
        <v>0</v>
      </c>
      <c r="G344">
        <v>0.97</v>
      </c>
      <c r="H344">
        <f t="shared" si="52"/>
        <v>3.9999999999999925E-2</v>
      </c>
      <c r="I344">
        <f t="shared" si="53"/>
        <v>0</v>
      </c>
      <c r="J344">
        <f t="shared" si="54"/>
        <v>0</v>
      </c>
      <c r="K344" s="14">
        <f t="shared" si="56"/>
        <v>-1.1102230246251565E-16</v>
      </c>
      <c r="L344">
        <f t="shared" si="57"/>
        <v>0</v>
      </c>
      <c r="M344">
        <f t="shared" si="58"/>
        <v>3.9999999999999925E-2</v>
      </c>
      <c r="N344">
        <f t="shared" si="59"/>
        <v>0</v>
      </c>
    </row>
    <row r="345" spans="1:14" x14ac:dyDescent="0.25">
      <c r="A345" t="s">
        <v>538</v>
      </c>
      <c r="B345" t="s">
        <v>537</v>
      </c>
      <c r="C345" t="s">
        <v>2036</v>
      </c>
      <c r="D345">
        <f t="shared" si="50"/>
        <v>1.04</v>
      </c>
      <c r="E345">
        <f t="shared" si="51"/>
        <v>4.0000000000000036E-2</v>
      </c>
      <c r="F345">
        <f t="shared" si="55"/>
        <v>0</v>
      </c>
      <c r="G345">
        <v>0.97</v>
      </c>
      <c r="H345">
        <f t="shared" si="52"/>
        <v>3.9999999999999925E-2</v>
      </c>
      <c r="I345">
        <f t="shared" si="53"/>
        <v>0</v>
      </c>
      <c r="J345">
        <f t="shared" si="54"/>
        <v>0</v>
      </c>
      <c r="K345" s="14">
        <f t="shared" si="56"/>
        <v>-1.1102230246251565E-16</v>
      </c>
      <c r="L345">
        <f t="shared" si="57"/>
        <v>0</v>
      </c>
      <c r="M345">
        <f t="shared" si="58"/>
        <v>3.9999999999999925E-2</v>
      </c>
      <c r="N345">
        <f t="shared" si="59"/>
        <v>0</v>
      </c>
    </row>
    <row r="346" spans="1:14" x14ac:dyDescent="0.25">
      <c r="A346" t="s">
        <v>530</v>
      </c>
      <c r="B346" t="s">
        <v>529</v>
      </c>
      <c r="C346" t="s">
        <v>2036</v>
      </c>
      <c r="D346">
        <f t="shared" si="50"/>
        <v>1.17</v>
      </c>
      <c r="E346">
        <f t="shared" si="51"/>
        <v>0.08</v>
      </c>
      <c r="F346">
        <f t="shared" si="55"/>
        <v>5.8299999999999998E-2</v>
      </c>
      <c r="G346">
        <v>0.97</v>
      </c>
      <c r="H346">
        <f t="shared" si="52"/>
        <v>3.9999999999999925E-2</v>
      </c>
      <c r="I346">
        <f t="shared" si="53"/>
        <v>0</v>
      </c>
      <c r="J346">
        <f t="shared" si="54"/>
        <v>0</v>
      </c>
      <c r="K346" s="14">
        <f t="shared" si="56"/>
        <v>-4.0000000000000077E-2</v>
      </c>
      <c r="L346">
        <f t="shared" si="57"/>
        <v>-5.8299999999999998E-2</v>
      </c>
      <c r="M346">
        <f t="shared" si="58"/>
        <v>3.9999999999999925E-2</v>
      </c>
      <c r="N346">
        <f t="shared" si="59"/>
        <v>0</v>
      </c>
    </row>
    <row r="347" spans="1:14" x14ac:dyDescent="0.25">
      <c r="A347" t="s">
        <v>526</v>
      </c>
      <c r="B347" t="s">
        <v>525</v>
      </c>
      <c r="C347" t="s">
        <v>2036</v>
      </c>
      <c r="D347">
        <f t="shared" si="50"/>
        <v>1.04</v>
      </c>
      <c r="E347">
        <f t="shared" si="51"/>
        <v>4.0000000000000036E-2</v>
      </c>
      <c r="F347">
        <f t="shared" si="55"/>
        <v>0</v>
      </c>
      <c r="G347">
        <v>0.97</v>
      </c>
      <c r="H347">
        <f t="shared" si="52"/>
        <v>3.9999999999999925E-2</v>
      </c>
      <c r="I347">
        <f t="shared" si="53"/>
        <v>0</v>
      </c>
      <c r="J347">
        <f t="shared" si="54"/>
        <v>0</v>
      </c>
      <c r="K347" s="14">
        <f t="shared" si="56"/>
        <v>-1.1102230246251565E-16</v>
      </c>
      <c r="L347">
        <f t="shared" si="57"/>
        <v>0</v>
      </c>
      <c r="M347">
        <f t="shared" si="58"/>
        <v>3.9999999999999925E-2</v>
      </c>
      <c r="N347">
        <f t="shared" si="59"/>
        <v>0</v>
      </c>
    </row>
    <row r="348" spans="1:14" x14ac:dyDescent="0.25">
      <c r="A348" t="s">
        <v>522</v>
      </c>
      <c r="B348" t="s">
        <v>521</v>
      </c>
      <c r="C348" t="s">
        <v>2036</v>
      </c>
      <c r="D348">
        <f t="shared" si="50"/>
        <v>1.04</v>
      </c>
      <c r="E348">
        <f t="shared" si="51"/>
        <v>4.0000000000000036E-2</v>
      </c>
      <c r="F348">
        <f t="shared" si="55"/>
        <v>0</v>
      </c>
      <c r="G348">
        <v>0.97</v>
      </c>
      <c r="H348">
        <f t="shared" si="52"/>
        <v>3.9999999999999925E-2</v>
      </c>
      <c r="I348">
        <f t="shared" si="53"/>
        <v>0</v>
      </c>
      <c r="J348">
        <f t="shared" si="54"/>
        <v>0</v>
      </c>
      <c r="K348" s="14">
        <f t="shared" si="56"/>
        <v>-1.1102230246251565E-16</v>
      </c>
      <c r="L348">
        <f t="shared" si="57"/>
        <v>0</v>
      </c>
      <c r="M348">
        <f t="shared" si="58"/>
        <v>3.9999999999999925E-2</v>
      </c>
      <c r="N348">
        <f t="shared" si="59"/>
        <v>0</v>
      </c>
    </row>
    <row r="349" spans="1:14" x14ac:dyDescent="0.25">
      <c r="A349" t="s">
        <v>520</v>
      </c>
      <c r="B349" t="s">
        <v>519</v>
      </c>
      <c r="C349" t="s">
        <v>2036</v>
      </c>
      <c r="D349">
        <f t="shared" si="50"/>
        <v>1.04</v>
      </c>
      <c r="E349">
        <f t="shared" si="51"/>
        <v>4.0000000000000036E-2</v>
      </c>
      <c r="F349">
        <f t="shared" si="55"/>
        <v>0</v>
      </c>
      <c r="G349">
        <v>0.97</v>
      </c>
      <c r="H349">
        <f t="shared" si="52"/>
        <v>3.9999999999999925E-2</v>
      </c>
      <c r="I349">
        <f t="shared" si="53"/>
        <v>0</v>
      </c>
      <c r="J349">
        <f t="shared" si="54"/>
        <v>0</v>
      </c>
      <c r="K349" s="14">
        <f t="shared" si="56"/>
        <v>-1.1102230246251565E-16</v>
      </c>
      <c r="L349">
        <f t="shared" si="57"/>
        <v>0</v>
      </c>
      <c r="M349">
        <f t="shared" si="58"/>
        <v>3.9999999999999925E-2</v>
      </c>
      <c r="N349">
        <f t="shared" si="59"/>
        <v>0</v>
      </c>
    </row>
    <row r="350" spans="1:14" x14ac:dyDescent="0.25">
      <c r="A350" t="s">
        <v>518</v>
      </c>
      <c r="B350" t="s">
        <v>517</v>
      </c>
      <c r="C350" t="s">
        <v>2036</v>
      </c>
      <c r="D350">
        <f t="shared" si="50"/>
        <v>1.04</v>
      </c>
      <c r="E350">
        <f t="shared" si="51"/>
        <v>4.0000000000000036E-2</v>
      </c>
      <c r="F350">
        <f t="shared" si="55"/>
        <v>0</v>
      </c>
      <c r="G350">
        <v>0.97</v>
      </c>
      <c r="H350">
        <f t="shared" si="52"/>
        <v>3.9999999999999925E-2</v>
      </c>
      <c r="I350">
        <f t="shared" si="53"/>
        <v>0</v>
      </c>
      <c r="J350">
        <f t="shared" si="54"/>
        <v>0</v>
      </c>
      <c r="K350" s="14">
        <f t="shared" si="56"/>
        <v>-1.1102230246251565E-16</v>
      </c>
      <c r="L350">
        <f t="shared" si="57"/>
        <v>0</v>
      </c>
      <c r="M350">
        <f t="shared" si="58"/>
        <v>3.9999999999999925E-2</v>
      </c>
      <c r="N350">
        <f t="shared" si="59"/>
        <v>0</v>
      </c>
    </row>
    <row r="351" spans="1:14" x14ac:dyDescent="0.25">
      <c r="A351" t="s">
        <v>516</v>
      </c>
      <c r="B351" t="s">
        <v>515</v>
      </c>
      <c r="C351" t="s">
        <v>2036</v>
      </c>
      <c r="D351">
        <f t="shared" si="50"/>
        <v>1.04</v>
      </c>
      <c r="E351">
        <f t="shared" si="51"/>
        <v>4.0000000000000036E-2</v>
      </c>
      <c r="F351">
        <f t="shared" si="55"/>
        <v>0</v>
      </c>
      <c r="G351">
        <v>0.97</v>
      </c>
      <c r="H351">
        <f t="shared" si="52"/>
        <v>3.9999999999999925E-2</v>
      </c>
      <c r="I351">
        <f t="shared" si="53"/>
        <v>0</v>
      </c>
      <c r="J351">
        <f t="shared" si="54"/>
        <v>0</v>
      </c>
      <c r="K351" s="14">
        <f t="shared" si="56"/>
        <v>-1.1102230246251565E-16</v>
      </c>
      <c r="L351">
        <f t="shared" si="57"/>
        <v>0</v>
      </c>
      <c r="M351">
        <f t="shared" si="58"/>
        <v>3.9999999999999925E-2</v>
      </c>
      <c r="N351">
        <f t="shared" si="59"/>
        <v>0</v>
      </c>
    </row>
    <row r="352" spans="1:14" x14ac:dyDescent="0.25">
      <c r="A352" t="s">
        <v>508</v>
      </c>
      <c r="B352" t="s">
        <v>507</v>
      </c>
      <c r="C352" t="s">
        <v>2036</v>
      </c>
      <c r="D352">
        <f t="shared" si="50"/>
        <v>1.04</v>
      </c>
      <c r="E352">
        <f t="shared" si="51"/>
        <v>4.0000000000000036E-2</v>
      </c>
      <c r="F352">
        <f t="shared" si="55"/>
        <v>0</v>
      </c>
      <c r="G352">
        <v>0.97</v>
      </c>
      <c r="H352">
        <f t="shared" si="52"/>
        <v>3.9999999999999925E-2</v>
      </c>
      <c r="I352">
        <f t="shared" si="53"/>
        <v>0</v>
      </c>
      <c r="J352">
        <f t="shared" si="54"/>
        <v>0</v>
      </c>
      <c r="K352" s="14">
        <f t="shared" si="56"/>
        <v>-1.1102230246251565E-16</v>
      </c>
      <c r="L352">
        <f t="shared" si="57"/>
        <v>0</v>
      </c>
      <c r="M352">
        <f t="shared" si="58"/>
        <v>3.9999999999999925E-2</v>
      </c>
      <c r="N352">
        <f t="shared" si="59"/>
        <v>0</v>
      </c>
    </row>
    <row r="353" spans="1:14" x14ac:dyDescent="0.25">
      <c r="A353" t="s">
        <v>504</v>
      </c>
      <c r="B353" t="s">
        <v>503</v>
      </c>
      <c r="C353" t="s">
        <v>2036</v>
      </c>
      <c r="D353">
        <f t="shared" si="50"/>
        <v>1.04</v>
      </c>
      <c r="E353">
        <f t="shared" si="51"/>
        <v>4.0000000000000036E-2</v>
      </c>
      <c r="F353">
        <f t="shared" si="55"/>
        <v>0</v>
      </c>
      <c r="G353">
        <v>0.97</v>
      </c>
      <c r="H353">
        <f t="shared" si="52"/>
        <v>3.9999999999999925E-2</v>
      </c>
      <c r="I353">
        <f t="shared" si="53"/>
        <v>0</v>
      </c>
      <c r="J353">
        <f t="shared" si="54"/>
        <v>0</v>
      </c>
      <c r="K353" s="14">
        <f t="shared" si="56"/>
        <v>-1.1102230246251565E-16</v>
      </c>
      <c r="L353">
        <f t="shared" si="57"/>
        <v>0</v>
      </c>
      <c r="M353">
        <f t="shared" si="58"/>
        <v>3.9999999999999925E-2</v>
      </c>
      <c r="N353">
        <f t="shared" si="59"/>
        <v>0</v>
      </c>
    </row>
    <row r="354" spans="1:14" x14ac:dyDescent="0.25">
      <c r="A354" t="s">
        <v>494</v>
      </c>
      <c r="B354" t="s">
        <v>493</v>
      </c>
      <c r="C354" t="s">
        <v>2036</v>
      </c>
      <c r="D354">
        <f t="shared" si="50"/>
        <v>1.04</v>
      </c>
      <c r="E354">
        <f t="shared" si="51"/>
        <v>4.0000000000000036E-2</v>
      </c>
      <c r="F354">
        <f t="shared" si="55"/>
        <v>0</v>
      </c>
      <c r="G354">
        <v>0.97</v>
      </c>
      <c r="H354">
        <f t="shared" si="52"/>
        <v>3.9999999999999925E-2</v>
      </c>
      <c r="I354">
        <f t="shared" si="53"/>
        <v>0</v>
      </c>
      <c r="J354">
        <f t="shared" si="54"/>
        <v>0</v>
      </c>
      <c r="K354" s="14">
        <f t="shared" si="56"/>
        <v>-1.1102230246251565E-16</v>
      </c>
      <c r="L354">
        <f t="shared" si="57"/>
        <v>0</v>
      </c>
      <c r="M354">
        <f t="shared" si="58"/>
        <v>3.9999999999999925E-2</v>
      </c>
      <c r="N354">
        <f t="shared" si="59"/>
        <v>0</v>
      </c>
    </row>
    <row r="355" spans="1:14" x14ac:dyDescent="0.25">
      <c r="A355" t="s">
        <v>490</v>
      </c>
      <c r="B355" t="s">
        <v>489</v>
      </c>
      <c r="C355" t="s">
        <v>2036</v>
      </c>
      <c r="D355">
        <f t="shared" si="50"/>
        <v>1.04</v>
      </c>
      <c r="E355">
        <f t="shared" si="51"/>
        <v>4.0000000000000036E-2</v>
      </c>
      <c r="F355">
        <f t="shared" si="55"/>
        <v>0</v>
      </c>
      <c r="G355">
        <v>0.97</v>
      </c>
      <c r="H355">
        <f t="shared" si="52"/>
        <v>3.9999999999999925E-2</v>
      </c>
      <c r="I355">
        <f t="shared" si="53"/>
        <v>0</v>
      </c>
      <c r="J355">
        <f t="shared" si="54"/>
        <v>0</v>
      </c>
      <c r="K355" s="14">
        <f t="shared" si="56"/>
        <v>-1.1102230246251565E-16</v>
      </c>
      <c r="L355">
        <f t="shared" si="57"/>
        <v>0</v>
      </c>
      <c r="M355">
        <f t="shared" si="58"/>
        <v>3.9999999999999925E-2</v>
      </c>
      <c r="N355">
        <f t="shared" si="59"/>
        <v>0</v>
      </c>
    </row>
    <row r="356" spans="1:14" x14ac:dyDescent="0.25">
      <c r="A356" t="s">
        <v>488</v>
      </c>
      <c r="B356" t="s">
        <v>487</v>
      </c>
      <c r="C356" t="s">
        <v>2036</v>
      </c>
      <c r="D356">
        <f t="shared" si="50"/>
        <v>1.04</v>
      </c>
      <c r="E356">
        <f t="shared" si="51"/>
        <v>4.0000000000000036E-2</v>
      </c>
      <c r="F356">
        <f t="shared" si="55"/>
        <v>0</v>
      </c>
      <c r="G356">
        <v>0.97</v>
      </c>
      <c r="H356">
        <f t="shared" si="52"/>
        <v>3.9999999999999925E-2</v>
      </c>
      <c r="I356">
        <f t="shared" si="53"/>
        <v>0</v>
      </c>
      <c r="J356">
        <f t="shared" si="54"/>
        <v>0</v>
      </c>
      <c r="K356" s="14">
        <f t="shared" si="56"/>
        <v>-1.1102230246251565E-16</v>
      </c>
      <c r="L356">
        <f t="shared" si="57"/>
        <v>0</v>
      </c>
      <c r="M356">
        <f t="shared" si="58"/>
        <v>3.9999999999999925E-2</v>
      </c>
      <c r="N356">
        <f t="shared" si="59"/>
        <v>0</v>
      </c>
    </row>
    <row r="357" spans="1:14" x14ac:dyDescent="0.25">
      <c r="A357" t="s">
        <v>486</v>
      </c>
      <c r="B357" t="s">
        <v>485</v>
      </c>
      <c r="C357" t="s">
        <v>2036</v>
      </c>
      <c r="D357">
        <f t="shared" si="50"/>
        <v>1.04</v>
      </c>
      <c r="E357">
        <f t="shared" si="51"/>
        <v>4.0000000000000036E-2</v>
      </c>
      <c r="F357">
        <f t="shared" si="55"/>
        <v>0</v>
      </c>
      <c r="G357">
        <v>0.97</v>
      </c>
      <c r="H357">
        <f t="shared" si="52"/>
        <v>3.9999999999999925E-2</v>
      </c>
      <c r="I357">
        <f t="shared" si="53"/>
        <v>0</v>
      </c>
      <c r="J357">
        <f t="shared" si="54"/>
        <v>0</v>
      </c>
      <c r="K357" s="14">
        <f t="shared" si="56"/>
        <v>-1.1102230246251565E-16</v>
      </c>
      <c r="L357">
        <f t="shared" si="57"/>
        <v>0</v>
      </c>
      <c r="M357">
        <f t="shared" si="58"/>
        <v>3.9999999999999925E-2</v>
      </c>
      <c r="N357">
        <f t="shared" si="59"/>
        <v>0</v>
      </c>
    </row>
    <row r="358" spans="1:14" x14ac:dyDescent="0.25">
      <c r="A358" t="s">
        <v>480</v>
      </c>
      <c r="B358" t="s">
        <v>479</v>
      </c>
      <c r="C358" t="s">
        <v>2036</v>
      </c>
      <c r="D358">
        <f t="shared" si="50"/>
        <v>1.04</v>
      </c>
      <c r="E358">
        <f t="shared" si="51"/>
        <v>4.0000000000000036E-2</v>
      </c>
      <c r="F358">
        <f t="shared" si="55"/>
        <v>0</v>
      </c>
      <c r="G358">
        <v>0.97</v>
      </c>
      <c r="H358">
        <f t="shared" si="52"/>
        <v>3.9999999999999925E-2</v>
      </c>
      <c r="I358">
        <f t="shared" si="53"/>
        <v>0</v>
      </c>
      <c r="J358">
        <f t="shared" si="54"/>
        <v>0</v>
      </c>
      <c r="K358" s="14">
        <f t="shared" si="56"/>
        <v>-1.1102230246251565E-16</v>
      </c>
      <c r="L358">
        <f t="shared" si="57"/>
        <v>0</v>
      </c>
      <c r="M358">
        <f t="shared" si="58"/>
        <v>3.9999999999999925E-2</v>
      </c>
      <c r="N358">
        <f t="shared" si="59"/>
        <v>0</v>
      </c>
    </row>
    <row r="359" spans="1:14" x14ac:dyDescent="0.25">
      <c r="A359" t="s">
        <v>476</v>
      </c>
      <c r="B359" t="s">
        <v>475</v>
      </c>
      <c r="C359" t="s">
        <v>2036</v>
      </c>
      <c r="D359">
        <f t="shared" si="50"/>
        <v>1.17</v>
      </c>
      <c r="E359">
        <f t="shared" si="51"/>
        <v>0.08</v>
      </c>
      <c r="F359">
        <f t="shared" si="55"/>
        <v>5.8299999999999998E-2</v>
      </c>
      <c r="G359">
        <v>0.97</v>
      </c>
      <c r="H359">
        <f t="shared" si="52"/>
        <v>3.9999999999999925E-2</v>
      </c>
      <c r="I359">
        <f t="shared" si="53"/>
        <v>0</v>
      </c>
      <c r="J359">
        <f t="shared" si="54"/>
        <v>0</v>
      </c>
      <c r="K359" s="14">
        <f t="shared" si="56"/>
        <v>-4.0000000000000077E-2</v>
      </c>
      <c r="L359">
        <f t="shared" si="57"/>
        <v>-5.8299999999999998E-2</v>
      </c>
      <c r="M359">
        <f t="shared" si="58"/>
        <v>3.9999999999999925E-2</v>
      </c>
      <c r="N359">
        <f t="shared" si="59"/>
        <v>0</v>
      </c>
    </row>
    <row r="360" spans="1:14" x14ac:dyDescent="0.25">
      <c r="A360" t="s">
        <v>472</v>
      </c>
      <c r="B360" t="s">
        <v>471</v>
      </c>
      <c r="C360" t="s">
        <v>2036</v>
      </c>
      <c r="D360">
        <f t="shared" si="50"/>
        <v>1.04</v>
      </c>
      <c r="E360">
        <f t="shared" si="51"/>
        <v>4.0000000000000036E-2</v>
      </c>
      <c r="F360">
        <f t="shared" si="55"/>
        <v>0</v>
      </c>
      <c r="G360">
        <v>0.97</v>
      </c>
      <c r="H360">
        <f t="shared" si="52"/>
        <v>3.9999999999999925E-2</v>
      </c>
      <c r="I360">
        <f t="shared" si="53"/>
        <v>0</v>
      </c>
      <c r="J360">
        <f t="shared" si="54"/>
        <v>0</v>
      </c>
      <c r="K360" s="14">
        <f t="shared" si="56"/>
        <v>-1.1102230246251565E-16</v>
      </c>
      <c r="L360">
        <f t="shared" si="57"/>
        <v>0</v>
      </c>
      <c r="M360">
        <f t="shared" si="58"/>
        <v>3.9999999999999925E-2</v>
      </c>
      <c r="N360">
        <f t="shared" si="59"/>
        <v>0</v>
      </c>
    </row>
    <row r="361" spans="1:14" x14ac:dyDescent="0.25">
      <c r="A361" t="s">
        <v>462</v>
      </c>
      <c r="B361" t="s">
        <v>461</v>
      </c>
      <c r="C361" t="s">
        <v>2036</v>
      </c>
      <c r="D361">
        <f t="shared" si="50"/>
        <v>1.04</v>
      </c>
      <c r="E361">
        <f t="shared" si="51"/>
        <v>4.0000000000000036E-2</v>
      </c>
      <c r="F361">
        <f t="shared" si="55"/>
        <v>0</v>
      </c>
      <c r="G361">
        <v>0.97</v>
      </c>
      <c r="H361">
        <f t="shared" si="52"/>
        <v>3.9999999999999925E-2</v>
      </c>
      <c r="I361">
        <f t="shared" si="53"/>
        <v>0</v>
      </c>
      <c r="J361">
        <f t="shared" si="54"/>
        <v>0</v>
      </c>
      <c r="K361" s="14">
        <f t="shared" si="56"/>
        <v>-1.1102230246251565E-16</v>
      </c>
      <c r="L361">
        <f t="shared" si="57"/>
        <v>0</v>
      </c>
      <c r="M361">
        <f t="shared" si="58"/>
        <v>3.9999999999999925E-2</v>
      </c>
      <c r="N361">
        <f t="shared" si="59"/>
        <v>0</v>
      </c>
    </row>
    <row r="362" spans="1:14" x14ac:dyDescent="0.25">
      <c r="A362" t="s">
        <v>454</v>
      </c>
      <c r="B362" t="s">
        <v>453</v>
      </c>
      <c r="C362" t="s">
        <v>2036</v>
      </c>
      <c r="D362">
        <f t="shared" si="50"/>
        <v>1.04</v>
      </c>
      <c r="E362">
        <f t="shared" si="51"/>
        <v>4.0000000000000036E-2</v>
      </c>
      <c r="F362">
        <f t="shared" si="55"/>
        <v>0</v>
      </c>
      <c r="G362">
        <v>0.97</v>
      </c>
      <c r="H362">
        <f t="shared" si="52"/>
        <v>3.9999999999999925E-2</v>
      </c>
      <c r="I362">
        <f t="shared" si="53"/>
        <v>0</v>
      </c>
      <c r="J362">
        <f t="shared" si="54"/>
        <v>0</v>
      </c>
      <c r="K362" s="14">
        <f t="shared" si="56"/>
        <v>-1.1102230246251565E-16</v>
      </c>
      <c r="L362">
        <f t="shared" si="57"/>
        <v>0</v>
      </c>
      <c r="M362">
        <f t="shared" si="58"/>
        <v>3.9999999999999925E-2</v>
      </c>
      <c r="N362">
        <f t="shared" si="59"/>
        <v>0</v>
      </c>
    </row>
    <row r="363" spans="1:14" x14ac:dyDescent="0.25">
      <c r="A363" t="s">
        <v>452</v>
      </c>
      <c r="B363" t="s">
        <v>451</v>
      </c>
      <c r="C363" t="s">
        <v>2036</v>
      </c>
      <c r="D363">
        <f t="shared" si="50"/>
        <v>1.04</v>
      </c>
      <c r="E363">
        <f t="shared" si="51"/>
        <v>4.0000000000000036E-2</v>
      </c>
      <c r="F363">
        <f t="shared" si="55"/>
        <v>0</v>
      </c>
      <c r="G363">
        <v>0.97</v>
      </c>
      <c r="H363">
        <f t="shared" si="52"/>
        <v>3.9999999999999925E-2</v>
      </c>
      <c r="I363">
        <f t="shared" si="53"/>
        <v>0</v>
      </c>
      <c r="J363">
        <f t="shared" si="54"/>
        <v>0</v>
      </c>
      <c r="K363" s="14">
        <f t="shared" si="56"/>
        <v>-1.1102230246251565E-16</v>
      </c>
      <c r="L363">
        <f t="shared" si="57"/>
        <v>0</v>
      </c>
      <c r="M363">
        <f t="shared" si="58"/>
        <v>3.9999999999999925E-2</v>
      </c>
      <c r="N363">
        <f t="shared" si="59"/>
        <v>0</v>
      </c>
    </row>
    <row r="364" spans="1:14" x14ac:dyDescent="0.25">
      <c r="A364" t="s">
        <v>450</v>
      </c>
      <c r="B364" t="s">
        <v>449</v>
      </c>
      <c r="C364" t="s">
        <v>2036</v>
      </c>
      <c r="D364">
        <f t="shared" si="50"/>
        <v>1.04</v>
      </c>
      <c r="E364">
        <f t="shared" si="51"/>
        <v>4.0000000000000036E-2</v>
      </c>
      <c r="F364">
        <f t="shared" si="55"/>
        <v>0</v>
      </c>
      <c r="G364">
        <v>0.97</v>
      </c>
      <c r="H364">
        <f t="shared" si="52"/>
        <v>3.9999999999999925E-2</v>
      </c>
      <c r="I364">
        <f t="shared" si="53"/>
        <v>0</v>
      </c>
      <c r="J364">
        <f t="shared" si="54"/>
        <v>0</v>
      </c>
      <c r="K364" s="14">
        <f t="shared" si="56"/>
        <v>-1.1102230246251565E-16</v>
      </c>
      <c r="L364">
        <f t="shared" si="57"/>
        <v>0</v>
      </c>
      <c r="M364">
        <f t="shared" si="58"/>
        <v>3.9999999999999925E-2</v>
      </c>
      <c r="N364">
        <f t="shared" si="59"/>
        <v>0</v>
      </c>
    </row>
    <row r="365" spans="1:14" x14ac:dyDescent="0.25">
      <c r="A365" t="s">
        <v>448</v>
      </c>
      <c r="B365" t="s">
        <v>447</v>
      </c>
      <c r="C365" t="s">
        <v>2036</v>
      </c>
      <c r="D365">
        <f t="shared" si="50"/>
        <v>1.04</v>
      </c>
      <c r="E365">
        <f t="shared" si="51"/>
        <v>4.0000000000000036E-2</v>
      </c>
      <c r="F365">
        <f t="shared" si="55"/>
        <v>0</v>
      </c>
      <c r="G365">
        <v>0.97</v>
      </c>
      <c r="H365">
        <f t="shared" si="52"/>
        <v>3.9999999999999925E-2</v>
      </c>
      <c r="I365">
        <f t="shared" si="53"/>
        <v>0</v>
      </c>
      <c r="J365">
        <f t="shared" si="54"/>
        <v>0</v>
      </c>
      <c r="K365" s="14">
        <f t="shared" si="56"/>
        <v>-1.1102230246251565E-16</v>
      </c>
      <c r="L365">
        <f t="shared" si="57"/>
        <v>0</v>
      </c>
      <c r="M365">
        <f t="shared" si="58"/>
        <v>3.9999999999999925E-2</v>
      </c>
      <c r="N365">
        <f t="shared" si="59"/>
        <v>0</v>
      </c>
    </row>
    <row r="366" spans="1:14" x14ac:dyDescent="0.25">
      <c r="A366" t="s">
        <v>446</v>
      </c>
      <c r="B366" t="s">
        <v>445</v>
      </c>
      <c r="C366" t="s">
        <v>2036</v>
      </c>
      <c r="D366">
        <f t="shared" si="50"/>
        <v>1.04</v>
      </c>
      <c r="E366">
        <f t="shared" si="51"/>
        <v>4.0000000000000036E-2</v>
      </c>
      <c r="F366">
        <f t="shared" si="55"/>
        <v>0</v>
      </c>
      <c r="G366">
        <v>0.97</v>
      </c>
      <c r="H366">
        <f t="shared" si="52"/>
        <v>3.9999999999999925E-2</v>
      </c>
      <c r="I366">
        <f t="shared" si="53"/>
        <v>0</v>
      </c>
      <c r="J366">
        <f t="shared" si="54"/>
        <v>0</v>
      </c>
      <c r="K366" s="14">
        <f t="shared" si="56"/>
        <v>-1.1102230246251565E-16</v>
      </c>
      <c r="L366">
        <f t="shared" si="57"/>
        <v>0</v>
      </c>
      <c r="M366">
        <f t="shared" si="58"/>
        <v>3.9999999999999925E-2</v>
      </c>
      <c r="N366">
        <f t="shared" si="59"/>
        <v>0</v>
      </c>
    </row>
    <row r="367" spans="1:14" x14ac:dyDescent="0.25">
      <c r="A367" t="s">
        <v>438</v>
      </c>
      <c r="B367" t="s">
        <v>437</v>
      </c>
      <c r="C367" t="s">
        <v>2036</v>
      </c>
      <c r="D367">
        <f t="shared" si="50"/>
        <v>1.04</v>
      </c>
      <c r="E367">
        <f t="shared" si="51"/>
        <v>4.0000000000000036E-2</v>
      </c>
      <c r="F367">
        <f t="shared" si="55"/>
        <v>0</v>
      </c>
      <c r="G367">
        <v>0.97</v>
      </c>
      <c r="H367">
        <f t="shared" si="52"/>
        <v>3.9999999999999925E-2</v>
      </c>
      <c r="I367">
        <f t="shared" si="53"/>
        <v>0</v>
      </c>
      <c r="J367">
        <f t="shared" si="54"/>
        <v>0</v>
      </c>
      <c r="K367" s="14">
        <f t="shared" si="56"/>
        <v>-1.1102230246251565E-16</v>
      </c>
      <c r="L367">
        <f t="shared" si="57"/>
        <v>0</v>
      </c>
      <c r="M367">
        <f t="shared" si="58"/>
        <v>3.9999999999999925E-2</v>
      </c>
      <c r="N367">
        <f t="shared" si="59"/>
        <v>0</v>
      </c>
    </row>
    <row r="368" spans="1:14" x14ac:dyDescent="0.25">
      <c r="A368" t="s">
        <v>432</v>
      </c>
      <c r="B368" t="s">
        <v>431</v>
      </c>
      <c r="C368" t="s">
        <v>2036</v>
      </c>
      <c r="D368">
        <f t="shared" si="50"/>
        <v>1.04</v>
      </c>
      <c r="E368">
        <f t="shared" si="51"/>
        <v>4.0000000000000036E-2</v>
      </c>
      <c r="F368">
        <f t="shared" si="55"/>
        <v>0</v>
      </c>
      <c r="G368">
        <v>0.97</v>
      </c>
      <c r="H368">
        <f t="shared" si="52"/>
        <v>3.9999999999999925E-2</v>
      </c>
      <c r="I368">
        <f t="shared" si="53"/>
        <v>0</v>
      </c>
      <c r="J368">
        <f t="shared" si="54"/>
        <v>0</v>
      </c>
      <c r="K368" s="14">
        <f t="shared" si="56"/>
        <v>-1.1102230246251565E-16</v>
      </c>
      <c r="L368">
        <f t="shared" si="57"/>
        <v>0</v>
      </c>
      <c r="M368">
        <f t="shared" si="58"/>
        <v>3.9999999999999925E-2</v>
      </c>
      <c r="N368">
        <f t="shared" si="59"/>
        <v>0</v>
      </c>
    </row>
    <row r="369" spans="1:14" x14ac:dyDescent="0.25">
      <c r="A369" t="s">
        <v>420</v>
      </c>
      <c r="B369" t="s">
        <v>419</v>
      </c>
      <c r="C369" t="s">
        <v>2036</v>
      </c>
      <c r="D369">
        <f t="shared" si="50"/>
        <v>1.04</v>
      </c>
      <c r="E369">
        <f t="shared" si="51"/>
        <v>4.0000000000000036E-2</v>
      </c>
      <c r="F369">
        <f t="shared" si="55"/>
        <v>0</v>
      </c>
      <c r="G369">
        <v>0.97</v>
      </c>
      <c r="H369">
        <f t="shared" si="52"/>
        <v>3.9999999999999925E-2</v>
      </c>
      <c r="I369">
        <f t="shared" si="53"/>
        <v>0</v>
      </c>
      <c r="J369">
        <f t="shared" si="54"/>
        <v>0</v>
      </c>
      <c r="K369" s="14">
        <f t="shared" si="56"/>
        <v>-1.1102230246251565E-16</v>
      </c>
      <c r="L369">
        <f t="shared" si="57"/>
        <v>0</v>
      </c>
      <c r="M369">
        <f t="shared" si="58"/>
        <v>3.9999999999999925E-2</v>
      </c>
      <c r="N369">
        <f t="shared" si="59"/>
        <v>0</v>
      </c>
    </row>
    <row r="370" spans="1:14" x14ac:dyDescent="0.25">
      <c r="A370" t="s">
        <v>415</v>
      </c>
      <c r="B370" t="s">
        <v>414</v>
      </c>
      <c r="C370" t="s">
        <v>2036</v>
      </c>
      <c r="D370">
        <f t="shared" si="50"/>
        <v>1.04</v>
      </c>
      <c r="E370">
        <f t="shared" si="51"/>
        <v>4.0000000000000036E-2</v>
      </c>
      <c r="F370">
        <f t="shared" si="55"/>
        <v>0</v>
      </c>
      <c r="G370">
        <v>0.97</v>
      </c>
      <c r="H370">
        <f t="shared" si="52"/>
        <v>3.9999999999999925E-2</v>
      </c>
      <c r="I370">
        <f t="shared" si="53"/>
        <v>0</v>
      </c>
      <c r="J370">
        <f t="shared" si="54"/>
        <v>0</v>
      </c>
      <c r="K370" s="14">
        <f t="shared" si="56"/>
        <v>-1.1102230246251565E-16</v>
      </c>
      <c r="L370">
        <f t="shared" si="57"/>
        <v>0</v>
      </c>
      <c r="M370">
        <f t="shared" si="58"/>
        <v>3.9999999999999925E-2</v>
      </c>
      <c r="N370">
        <f t="shared" si="59"/>
        <v>0</v>
      </c>
    </row>
    <row r="371" spans="1:14" x14ac:dyDescent="0.25">
      <c r="A371" t="s">
        <v>403</v>
      </c>
      <c r="B371" t="s">
        <v>402</v>
      </c>
      <c r="C371" t="s">
        <v>2036</v>
      </c>
      <c r="D371">
        <f t="shared" si="50"/>
        <v>1.04</v>
      </c>
      <c r="E371">
        <f t="shared" si="51"/>
        <v>4.0000000000000036E-2</v>
      </c>
      <c r="F371">
        <f t="shared" si="55"/>
        <v>0</v>
      </c>
      <c r="G371">
        <v>0.97</v>
      </c>
      <c r="H371">
        <f t="shared" si="52"/>
        <v>3.9999999999999925E-2</v>
      </c>
      <c r="I371">
        <f t="shared" si="53"/>
        <v>0</v>
      </c>
      <c r="J371">
        <f t="shared" si="54"/>
        <v>0</v>
      </c>
      <c r="K371" s="14">
        <f t="shared" si="56"/>
        <v>-1.1102230246251565E-16</v>
      </c>
      <c r="L371">
        <f t="shared" si="57"/>
        <v>0</v>
      </c>
      <c r="M371">
        <f t="shared" si="58"/>
        <v>3.9999999999999925E-2</v>
      </c>
      <c r="N371">
        <f t="shared" si="59"/>
        <v>0</v>
      </c>
    </row>
    <row r="372" spans="1:14" x14ac:dyDescent="0.25">
      <c r="A372" t="s">
        <v>401</v>
      </c>
      <c r="B372" t="s">
        <v>400</v>
      </c>
      <c r="C372" t="s">
        <v>2036</v>
      </c>
      <c r="D372">
        <f t="shared" si="50"/>
        <v>1.04</v>
      </c>
      <c r="E372">
        <f t="shared" si="51"/>
        <v>4.0000000000000036E-2</v>
      </c>
      <c r="F372">
        <f t="shared" si="55"/>
        <v>0</v>
      </c>
      <c r="G372">
        <v>0.97</v>
      </c>
      <c r="H372">
        <f t="shared" si="52"/>
        <v>3.9999999999999925E-2</v>
      </c>
      <c r="I372">
        <f t="shared" si="53"/>
        <v>0</v>
      </c>
      <c r="J372">
        <f t="shared" si="54"/>
        <v>0</v>
      </c>
      <c r="K372" s="14">
        <f t="shared" si="56"/>
        <v>-1.1102230246251565E-16</v>
      </c>
      <c r="L372">
        <f t="shared" si="57"/>
        <v>0</v>
      </c>
      <c r="M372">
        <f t="shared" si="58"/>
        <v>3.9999999999999925E-2</v>
      </c>
      <c r="N372">
        <f t="shared" si="59"/>
        <v>0</v>
      </c>
    </row>
    <row r="373" spans="1:14" x14ac:dyDescent="0.25">
      <c r="A373" t="s">
        <v>397</v>
      </c>
      <c r="B373" t="s">
        <v>396</v>
      </c>
      <c r="C373" t="s">
        <v>2036</v>
      </c>
      <c r="D373">
        <f t="shared" si="50"/>
        <v>1.04</v>
      </c>
      <c r="E373">
        <f t="shared" si="51"/>
        <v>4.0000000000000036E-2</v>
      </c>
      <c r="F373">
        <f t="shared" si="55"/>
        <v>0</v>
      </c>
      <c r="G373">
        <v>0.97</v>
      </c>
      <c r="H373">
        <f t="shared" si="52"/>
        <v>3.9999999999999925E-2</v>
      </c>
      <c r="I373">
        <f t="shared" si="53"/>
        <v>0</v>
      </c>
      <c r="J373">
        <f t="shared" si="54"/>
        <v>0</v>
      </c>
      <c r="K373" s="14">
        <f t="shared" si="56"/>
        <v>-1.1102230246251565E-16</v>
      </c>
      <c r="L373">
        <f t="shared" si="57"/>
        <v>0</v>
      </c>
      <c r="M373">
        <f t="shared" si="58"/>
        <v>3.9999999999999925E-2</v>
      </c>
      <c r="N373">
        <f t="shared" si="59"/>
        <v>0</v>
      </c>
    </row>
    <row r="374" spans="1:14" x14ac:dyDescent="0.25">
      <c r="A374" t="s">
        <v>391</v>
      </c>
      <c r="B374" t="s">
        <v>390</v>
      </c>
      <c r="C374" t="s">
        <v>2036</v>
      </c>
      <c r="D374">
        <f t="shared" si="50"/>
        <v>1.04</v>
      </c>
      <c r="E374">
        <f t="shared" si="51"/>
        <v>4.0000000000000036E-2</v>
      </c>
      <c r="F374">
        <f t="shared" si="55"/>
        <v>0</v>
      </c>
      <c r="G374">
        <v>0.97</v>
      </c>
      <c r="H374">
        <f t="shared" si="52"/>
        <v>3.9999999999999925E-2</v>
      </c>
      <c r="I374">
        <f t="shared" si="53"/>
        <v>0</v>
      </c>
      <c r="J374">
        <f t="shared" si="54"/>
        <v>0</v>
      </c>
      <c r="K374" s="14">
        <f t="shared" si="56"/>
        <v>-1.1102230246251565E-16</v>
      </c>
      <c r="L374">
        <f t="shared" si="57"/>
        <v>0</v>
      </c>
      <c r="M374">
        <f t="shared" si="58"/>
        <v>3.9999999999999925E-2</v>
      </c>
      <c r="N374">
        <f t="shared" si="59"/>
        <v>0</v>
      </c>
    </row>
    <row r="375" spans="1:14" x14ac:dyDescent="0.25">
      <c r="A375" t="s">
        <v>389</v>
      </c>
      <c r="B375" t="s">
        <v>388</v>
      </c>
      <c r="C375" t="s">
        <v>2036</v>
      </c>
      <c r="D375">
        <f t="shared" si="50"/>
        <v>1.04</v>
      </c>
      <c r="E375">
        <f t="shared" si="51"/>
        <v>4.0000000000000036E-2</v>
      </c>
      <c r="F375">
        <f t="shared" si="55"/>
        <v>0</v>
      </c>
      <c r="G375">
        <v>0.97</v>
      </c>
      <c r="H375">
        <f t="shared" si="52"/>
        <v>3.9999999999999925E-2</v>
      </c>
      <c r="I375">
        <f t="shared" si="53"/>
        <v>0</v>
      </c>
      <c r="J375">
        <f t="shared" si="54"/>
        <v>0</v>
      </c>
      <c r="K375" s="14">
        <f t="shared" si="56"/>
        <v>-1.1102230246251565E-16</v>
      </c>
      <c r="L375">
        <f t="shared" si="57"/>
        <v>0</v>
      </c>
      <c r="M375">
        <f t="shared" si="58"/>
        <v>3.9999999999999925E-2</v>
      </c>
      <c r="N375">
        <f t="shared" si="59"/>
        <v>0</v>
      </c>
    </row>
    <row r="376" spans="1:14" x14ac:dyDescent="0.25">
      <c r="A376" t="s">
        <v>383</v>
      </c>
      <c r="B376" t="s">
        <v>382</v>
      </c>
      <c r="C376" t="s">
        <v>2036</v>
      </c>
      <c r="D376">
        <f t="shared" si="50"/>
        <v>1.04</v>
      </c>
      <c r="E376">
        <f t="shared" si="51"/>
        <v>4.0000000000000036E-2</v>
      </c>
      <c r="F376">
        <f t="shared" si="55"/>
        <v>0</v>
      </c>
      <c r="G376">
        <v>0.97</v>
      </c>
      <c r="H376">
        <f t="shared" si="52"/>
        <v>3.9999999999999925E-2</v>
      </c>
      <c r="I376">
        <f t="shared" si="53"/>
        <v>0</v>
      </c>
      <c r="J376">
        <f t="shared" si="54"/>
        <v>0</v>
      </c>
      <c r="K376" s="14">
        <f t="shared" si="56"/>
        <v>-1.1102230246251565E-16</v>
      </c>
      <c r="L376">
        <f t="shared" si="57"/>
        <v>0</v>
      </c>
      <c r="M376">
        <f t="shared" si="58"/>
        <v>3.9999999999999925E-2</v>
      </c>
      <c r="N376">
        <f t="shared" si="59"/>
        <v>0</v>
      </c>
    </row>
    <row r="377" spans="1:14" x14ac:dyDescent="0.25">
      <c r="A377" t="s">
        <v>379</v>
      </c>
      <c r="B377" t="s">
        <v>378</v>
      </c>
      <c r="C377" t="s">
        <v>2036</v>
      </c>
      <c r="D377">
        <f t="shared" si="50"/>
        <v>1.04</v>
      </c>
      <c r="E377">
        <f t="shared" si="51"/>
        <v>4.0000000000000036E-2</v>
      </c>
      <c r="F377">
        <f t="shared" si="55"/>
        <v>0</v>
      </c>
      <c r="G377">
        <v>0.97</v>
      </c>
      <c r="H377">
        <f t="shared" si="52"/>
        <v>3.9999999999999925E-2</v>
      </c>
      <c r="I377">
        <f t="shared" si="53"/>
        <v>0</v>
      </c>
      <c r="J377">
        <f t="shared" si="54"/>
        <v>0</v>
      </c>
      <c r="K377" s="14">
        <f t="shared" si="56"/>
        <v>-1.1102230246251565E-16</v>
      </c>
      <c r="L377">
        <f t="shared" si="57"/>
        <v>0</v>
      </c>
      <c r="M377">
        <f t="shared" si="58"/>
        <v>3.9999999999999925E-2</v>
      </c>
      <c r="N377">
        <f t="shared" si="59"/>
        <v>0</v>
      </c>
    </row>
    <row r="378" spans="1:14" x14ac:dyDescent="0.25">
      <c r="A378" t="s">
        <v>369</v>
      </c>
      <c r="B378" t="s">
        <v>368</v>
      </c>
      <c r="C378" t="s">
        <v>2036</v>
      </c>
      <c r="D378">
        <f t="shared" si="50"/>
        <v>1.04</v>
      </c>
      <c r="E378">
        <f t="shared" si="51"/>
        <v>4.0000000000000036E-2</v>
      </c>
      <c r="F378">
        <f t="shared" si="55"/>
        <v>0</v>
      </c>
      <c r="G378">
        <v>0.97</v>
      </c>
      <c r="H378">
        <f t="shared" si="52"/>
        <v>3.9999999999999925E-2</v>
      </c>
      <c r="I378">
        <f t="shared" si="53"/>
        <v>0</v>
      </c>
      <c r="J378">
        <f t="shared" si="54"/>
        <v>0</v>
      </c>
      <c r="K378" s="14">
        <f t="shared" si="56"/>
        <v>-1.1102230246251565E-16</v>
      </c>
      <c r="L378">
        <f t="shared" si="57"/>
        <v>0</v>
      </c>
      <c r="M378">
        <f t="shared" si="58"/>
        <v>3.9999999999999925E-2</v>
      </c>
      <c r="N378">
        <f t="shared" si="59"/>
        <v>0</v>
      </c>
    </row>
    <row r="379" spans="1:14" x14ac:dyDescent="0.25">
      <c r="A379" t="s">
        <v>363</v>
      </c>
      <c r="B379" t="s">
        <v>362</v>
      </c>
      <c r="C379" t="s">
        <v>2036</v>
      </c>
      <c r="D379">
        <f t="shared" si="50"/>
        <v>1.04</v>
      </c>
      <c r="E379">
        <f t="shared" si="51"/>
        <v>4.0000000000000036E-2</v>
      </c>
      <c r="F379">
        <f t="shared" si="55"/>
        <v>0</v>
      </c>
      <c r="G379">
        <v>0.97</v>
      </c>
      <c r="H379">
        <f t="shared" si="52"/>
        <v>3.9999999999999925E-2</v>
      </c>
      <c r="I379">
        <f t="shared" si="53"/>
        <v>0</v>
      </c>
      <c r="J379">
        <f t="shared" si="54"/>
        <v>0</v>
      </c>
      <c r="K379" s="14">
        <f t="shared" si="56"/>
        <v>-1.1102230246251565E-16</v>
      </c>
      <c r="L379">
        <f t="shared" si="57"/>
        <v>0</v>
      </c>
      <c r="M379">
        <f t="shared" si="58"/>
        <v>3.9999999999999925E-2</v>
      </c>
      <c r="N379">
        <f t="shared" si="59"/>
        <v>0</v>
      </c>
    </row>
    <row r="380" spans="1:14" x14ac:dyDescent="0.25">
      <c r="A380" t="s">
        <v>361</v>
      </c>
      <c r="B380" t="s">
        <v>360</v>
      </c>
      <c r="C380" t="s">
        <v>2036</v>
      </c>
      <c r="D380">
        <f t="shared" si="50"/>
        <v>1.04</v>
      </c>
      <c r="E380">
        <f t="shared" si="51"/>
        <v>4.0000000000000036E-2</v>
      </c>
      <c r="F380">
        <f t="shared" si="55"/>
        <v>0</v>
      </c>
      <c r="G380">
        <v>0.97</v>
      </c>
      <c r="H380">
        <f t="shared" si="52"/>
        <v>3.9999999999999925E-2</v>
      </c>
      <c r="I380">
        <f t="shared" si="53"/>
        <v>0</v>
      </c>
      <c r="J380">
        <f t="shared" si="54"/>
        <v>0</v>
      </c>
      <c r="K380" s="14">
        <f t="shared" si="56"/>
        <v>-1.1102230246251565E-16</v>
      </c>
      <c r="L380">
        <f t="shared" si="57"/>
        <v>0</v>
      </c>
      <c r="M380">
        <f t="shared" si="58"/>
        <v>3.9999999999999925E-2</v>
      </c>
      <c r="N380">
        <f t="shared" si="59"/>
        <v>0</v>
      </c>
    </row>
    <row r="381" spans="1:14" x14ac:dyDescent="0.25">
      <c r="A381" t="s">
        <v>359</v>
      </c>
      <c r="B381" t="s">
        <v>358</v>
      </c>
      <c r="C381" t="s">
        <v>2036</v>
      </c>
      <c r="D381">
        <f t="shared" si="50"/>
        <v>1.04</v>
      </c>
      <c r="E381">
        <f t="shared" si="51"/>
        <v>4.0000000000000036E-2</v>
      </c>
      <c r="F381">
        <f t="shared" si="55"/>
        <v>0</v>
      </c>
      <c r="G381">
        <v>0.97</v>
      </c>
      <c r="H381">
        <f t="shared" si="52"/>
        <v>3.9999999999999925E-2</v>
      </c>
      <c r="I381">
        <f t="shared" si="53"/>
        <v>0</v>
      </c>
      <c r="J381">
        <f t="shared" si="54"/>
        <v>0</v>
      </c>
      <c r="K381" s="14">
        <f t="shared" si="56"/>
        <v>-1.1102230246251565E-16</v>
      </c>
      <c r="L381">
        <f t="shared" si="57"/>
        <v>0</v>
      </c>
      <c r="M381">
        <f t="shared" si="58"/>
        <v>3.9999999999999925E-2</v>
      </c>
      <c r="N381">
        <f t="shared" si="59"/>
        <v>0</v>
      </c>
    </row>
    <row r="382" spans="1:14" x14ac:dyDescent="0.25">
      <c r="A382" t="s">
        <v>357</v>
      </c>
      <c r="B382" t="s">
        <v>356</v>
      </c>
      <c r="C382" t="s">
        <v>2036</v>
      </c>
      <c r="D382">
        <f t="shared" si="50"/>
        <v>1.04</v>
      </c>
      <c r="E382">
        <f t="shared" si="51"/>
        <v>4.0000000000000036E-2</v>
      </c>
      <c r="F382">
        <f t="shared" si="55"/>
        <v>0</v>
      </c>
      <c r="G382">
        <v>0.97</v>
      </c>
      <c r="H382">
        <f t="shared" si="52"/>
        <v>3.9999999999999925E-2</v>
      </c>
      <c r="I382">
        <f t="shared" si="53"/>
        <v>0</v>
      </c>
      <c r="J382">
        <f t="shared" si="54"/>
        <v>0</v>
      </c>
      <c r="K382" s="14">
        <f t="shared" si="56"/>
        <v>-1.1102230246251565E-16</v>
      </c>
      <c r="L382">
        <f t="shared" si="57"/>
        <v>0</v>
      </c>
      <c r="M382">
        <f t="shared" si="58"/>
        <v>3.9999999999999925E-2</v>
      </c>
      <c r="N382">
        <f t="shared" si="59"/>
        <v>0</v>
      </c>
    </row>
    <row r="383" spans="1:14" x14ac:dyDescent="0.25">
      <c r="A383" t="s">
        <v>353</v>
      </c>
      <c r="B383" t="s">
        <v>352</v>
      </c>
      <c r="C383" t="s">
        <v>2036</v>
      </c>
      <c r="D383">
        <f t="shared" si="50"/>
        <v>1.04</v>
      </c>
      <c r="E383">
        <f t="shared" si="51"/>
        <v>4.0000000000000036E-2</v>
      </c>
      <c r="F383">
        <f t="shared" si="55"/>
        <v>0</v>
      </c>
      <c r="G383">
        <v>0.97</v>
      </c>
      <c r="H383">
        <f t="shared" si="52"/>
        <v>3.9999999999999925E-2</v>
      </c>
      <c r="I383">
        <f t="shared" si="53"/>
        <v>0</v>
      </c>
      <c r="J383">
        <f t="shared" si="54"/>
        <v>0</v>
      </c>
      <c r="K383" s="14">
        <f t="shared" si="56"/>
        <v>-1.1102230246251565E-16</v>
      </c>
      <c r="L383">
        <f t="shared" si="57"/>
        <v>0</v>
      </c>
      <c r="M383">
        <f t="shared" si="58"/>
        <v>3.9999999999999925E-2</v>
      </c>
      <c r="N383">
        <f t="shared" si="59"/>
        <v>0</v>
      </c>
    </row>
    <row r="384" spans="1:14" x14ac:dyDescent="0.25">
      <c r="A384" t="s">
        <v>351</v>
      </c>
      <c r="B384" t="s">
        <v>350</v>
      </c>
      <c r="C384" t="s">
        <v>2036</v>
      </c>
      <c r="D384">
        <f t="shared" si="50"/>
        <v>1.04</v>
      </c>
      <c r="E384">
        <f t="shared" si="51"/>
        <v>4.0000000000000036E-2</v>
      </c>
      <c r="F384">
        <f t="shared" si="55"/>
        <v>0</v>
      </c>
      <c r="G384">
        <v>0.97</v>
      </c>
      <c r="H384">
        <f t="shared" si="52"/>
        <v>3.9999999999999925E-2</v>
      </c>
      <c r="I384">
        <f t="shared" si="53"/>
        <v>0</v>
      </c>
      <c r="J384">
        <f t="shared" si="54"/>
        <v>0</v>
      </c>
      <c r="K384" s="14">
        <f t="shared" si="56"/>
        <v>-1.1102230246251565E-16</v>
      </c>
      <c r="L384">
        <f t="shared" si="57"/>
        <v>0</v>
      </c>
      <c r="M384">
        <f t="shared" si="58"/>
        <v>3.9999999999999925E-2</v>
      </c>
      <c r="N384">
        <f t="shared" si="59"/>
        <v>0</v>
      </c>
    </row>
    <row r="385" spans="1:14" x14ac:dyDescent="0.25">
      <c r="A385" t="s">
        <v>349</v>
      </c>
      <c r="B385" t="s">
        <v>348</v>
      </c>
      <c r="C385" t="s">
        <v>2036</v>
      </c>
      <c r="D385">
        <f t="shared" si="50"/>
        <v>1.04</v>
      </c>
      <c r="E385">
        <f t="shared" si="51"/>
        <v>4.0000000000000036E-2</v>
      </c>
      <c r="F385">
        <f t="shared" si="55"/>
        <v>0</v>
      </c>
      <c r="G385">
        <v>0.97</v>
      </c>
      <c r="H385">
        <f t="shared" si="52"/>
        <v>3.9999999999999925E-2</v>
      </c>
      <c r="I385">
        <f t="shared" si="53"/>
        <v>0</v>
      </c>
      <c r="J385">
        <f t="shared" si="54"/>
        <v>0</v>
      </c>
      <c r="K385" s="14">
        <f t="shared" si="56"/>
        <v>-1.1102230246251565E-16</v>
      </c>
      <c r="L385">
        <f t="shared" si="57"/>
        <v>0</v>
      </c>
      <c r="M385">
        <f t="shared" si="58"/>
        <v>3.9999999999999925E-2</v>
      </c>
      <c r="N385">
        <f t="shared" si="59"/>
        <v>0</v>
      </c>
    </row>
    <row r="386" spans="1:14" x14ac:dyDescent="0.25">
      <c r="A386" t="s">
        <v>337</v>
      </c>
      <c r="B386" t="s">
        <v>336</v>
      </c>
      <c r="C386" t="s">
        <v>2036</v>
      </c>
      <c r="D386">
        <f t="shared" ref="D386:D449" si="60">VLOOKUP(A386,tax_rates,3,FALSE)</f>
        <v>1.04</v>
      </c>
      <c r="E386">
        <f t="shared" ref="E386:E449" si="61">MAX(0.04,MIN(0.08,D386-1))</f>
        <v>4.0000000000000036E-2</v>
      </c>
      <c r="F386">
        <f t="shared" si="55"/>
        <v>0</v>
      </c>
      <c r="G386">
        <v>0.97</v>
      </c>
      <c r="H386">
        <f t="shared" ref="H386:H449" si="62">MAX(MIN(0.08,G386-0.93),0)</f>
        <v>3.9999999999999925E-2</v>
      </c>
      <c r="I386">
        <f t="shared" ref="I386:I449" si="63">MAX(0,MIN(G386-0.93-H386,0.0583))</f>
        <v>0</v>
      </c>
      <c r="J386">
        <f t="shared" ref="J386:J449" si="64">IF(C386="y",G386-0.93-H386-I386,0)</f>
        <v>0</v>
      </c>
      <c r="K386" s="14">
        <f t="shared" si="56"/>
        <v>-1.1102230246251565E-16</v>
      </c>
      <c r="L386">
        <f t="shared" si="57"/>
        <v>0</v>
      </c>
      <c r="M386">
        <f t="shared" si="58"/>
        <v>3.9999999999999925E-2</v>
      </c>
      <c r="N386">
        <f t="shared" si="59"/>
        <v>0</v>
      </c>
    </row>
    <row r="387" spans="1:14" x14ac:dyDescent="0.25">
      <c r="A387" t="s">
        <v>333</v>
      </c>
      <c r="B387" t="s">
        <v>332</v>
      </c>
      <c r="C387" t="s">
        <v>2036</v>
      </c>
      <c r="D387">
        <f t="shared" si="60"/>
        <v>1.04</v>
      </c>
      <c r="E387">
        <f t="shared" si="61"/>
        <v>4.0000000000000036E-2</v>
      </c>
      <c r="F387">
        <f t="shared" ref="F387:F450" si="65">MIN(MAX(D387-1-E387,0),0.0583)</f>
        <v>0</v>
      </c>
      <c r="G387">
        <v>0.97</v>
      </c>
      <c r="H387">
        <f t="shared" si="62"/>
        <v>3.9999999999999925E-2</v>
      </c>
      <c r="I387">
        <f t="shared" si="63"/>
        <v>0</v>
      </c>
      <c r="J387">
        <f t="shared" si="64"/>
        <v>0</v>
      </c>
      <c r="K387" s="14">
        <f t="shared" ref="K387:K450" si="66">H387-E387</f>
        <v>-1.1102230246251565E-16</v>
      </c>
      <c r="L387">
        <f t="shared" ref="L387:L450" si="67">I387-F387</f>
        <v>0</v>
      </c>
      <c r="M387">
        <f t="shared" ref="M387:M450" si="68">MIN(E387,H387)</f>
        <v>3.9999999999999925E-2</v>
      </c>
      <c r="N387">
        <f t="shared" ref="N387:N450" si="69">MIN(F387,I387)</f>
        <v>0</v>
      </c>
    </row>
    <row r="388" spans="1:14" x14ac:dyDescent="0.25">
      <c r="A388" t="s">
        <v>329</v>
      </c>
      <c r="B388" t="s">
        <v>328</v>
      </c>
      <c r="C388" t="s">
        <v>2036</v>
      </c>
      <c r="D388">
        <f t="shared" si="60"/>
        <v>1.04</v>
      </c>
      <c r="E388">
        <f t="shared" si="61"/>
        <v>4.0000000000000036E-2</v>
      </c>
      <c r="F388">
        <f t="shared" si="65"/>
        <v>0</v>
      </c>
      <c r="G388">
        <v>0.97</v>
      </c>
      <c r="H388">
        <f t="shared" si="62"/>
        <v>3.9999999999999925E-2</v>
      </c>
      <c r="I388">
        <f t="shared" si="63"/>
        <v>0</v>
      </c>
      <c r="J388">
        <f t="shared" si="64"/>
        <v>0</v>
      </c>
      <c r="K388" s="14">
        <f t="shared" si="66"/>
        <v>-1.1102230246251565E-16</v>
      </c>
      <c r="L388">
        <f t="shared" si="67"/>
        <v>0</v>
      </c>
      <c r="M388">
        <f t="shared" si="68"/>
        <v>3.9999999999999925E-2</v>
      </c>
      <c r="N388">
        <f t="shared" si="69"/>
        <v>0</v>
      </c>
    </row>
    <row r="389" spans="1:14" x14ac:dyDescent="0.25">
      <c r="A389" t="s">
        <v>325</v>
      </c>
      <c r="B389" t="s">
        <v>324</v>
      </c>
      <c r="C389" t="s">
        <v>2036</v>
      </c>
      <c r="D389">
        <f t="shared" si="60"/>
        <v>1.04</v>
      </c>
      <c r="E389">
        <f t="shared" si="61"/>
        <v>4.0000000000000036E-2</v>
      </c>
      <c r="F389">
        <f t="shared" si="65"/>
        <v>0</v>
      </c>
      <c r="G389">
        <v>0.97</v>
      </c>
      <c r="H389">
        <f t="shared" si="62"/>
        <v>3.9999999999999925E-2</v>
      </c>
      <c r="I389">
        <f t="shared" si="63"/>
        <v>0</v>
      </c>
      <c r="J389">
        <f t="shared" si="64"/>
        <v>0</v>
      </c>
      <c r="K389" s="14">
        <f t="shared" si="66"/>
        <v>-1.1102230246251565E-16</v>
      </c>
      <c r="L389">
        <f t="shared" si="67"/>
        <v>0</v>
      </c>
      <c r="M389">
        <f t="shared" si="68"/>
        <v>3.9999999999999925E-2</v>
      </c>
      <c r="N389">
        <f t="shared" si="69"/>
        <v>0</v>
      </c>
    </row>
    <row r="390" spans="1:14" x14ac:dyDescent="0.25">
      <c r="A390" t="s">
        <v>315</v>
      </c>
      <c r="B390" t="s">
        <v>314</v>
      </c>
      <c r="C390" t="s">
        <v>2036</v>
      </c>
      <c r="D390">
        <f t="shared" si="60"/>
        <v>1.04</v>
      </c>
      <c r="E390">
        <f t="shared" si="61"/>
        <v>4.0000000000000036E-2</v>
      </c>
      <c r="F390">
        <f t="shared" si="65"/>
        <v>0</v>
      </c>
      <c r="G390">
        <v>0.97</v>
      </c>
      <c r="H390">
        <f t="shared" si="62"/>
        <v>3.9999999999999925E-2</v>
      </c>
      <c r="I390">
        <f t="shared" si="63"/>
        <v>0</v>
      </c>
      <c r="J390">
        <f t="shared" si="64"/>
        <v>0</v>
      </c>
      <c r="K390" s="14">
        <f t="shared" si="66"/>
        <v>-1.1102230246251565E-16</v>
      </c>
      <c r="L390">
        <f t="shared" si="67"/>
        <v>0</v>
      </c>
      <c r="M390">
        <f t="shared" si="68"/>
        <v>3.9999999999999925E-2</v>
      </c>
      <c r="N390">
        <f t="shared" si="69"/>
        <v>0</v>
      </c>
    </row>
    <row r="391" spans="1:14" x14ac:dyDescent="0.25">
      <c r="A391" t="s">
        <v>311</v>
      </c>
      <c r="B391" t="s">
        <v>310</v>
      </c>
      <c r="C391" t="s">
        <v>2036</v>
      </c>
      <c r="D391">
        <f t="shared" si="60"/>
        <v>1.04</v>
      </c>
      <c r="E391">
        <f t="shared" si="61"/>
        <v>4.0000000000000036E-2</v>
      </c>
      <c r="F391">
        <f t="shared" si="65"/>
        <v>0</v>
      </c>
      <c r="G391">
        <v>0.97</v>
      </c>
      <c r="H391">
        <f t="shared" si="62"/>
        <v>3.9999999999999925E-2</v>
      </c>
      <c r="I391">
        <f t="shared" si="63"/>
        <v>0</v>
      </c>
      <c r="J391">
        <f t="shared" si="64"/>
        <v>0</v>
      </c>
      <c r="K391" s="14">
        <f t="shared" si="66"/>
        <v>-1.1102230246251565E-16</v>
      </c>
      <c r="L391">
        <f t="shared" si="67"/>
        <v>0</v>
      </c>
      <c r="M391">
        <f t="shared" si="68"/>
        <v>3.9999999999999925E-2</v>
      </c>
      <c r="N391">
        <f t="shared" si="69"/>
        <v>0</v>
      </c>
    </row>
    <row r="392" spans="1:14" x14ac:dyDescent="0.25">
      <c r="A392" t="s">
        <v>305</v>
      </c>
      <c r="B392" t="s">
        <v>304</v>
      </c>
      <c r="C392" t="s">
        <v>2036</v>
      </c>
      <c r="D392">
        <f t="shared" si="60"/>
        <v>1.04</v>
      </c>
      <c r="E392">
        <f t="shared" si="61"/>
        <v>4.0000000000000036E-2</v>
      </c>
      <c r="F392">
        <f t="shared" si="65"/>
        <v>0</v>
      </c>
      <c r="G392">
        <v>0.97</v>
      </c>
      <c r="H392">
        <f t="shared" si="62"/>
        <v>3.9999999999999925E-2</v>
      </c>
      <c r="I392">
        <f t="shared" si="63"/>
        <v>0</v>
      </c>
      <c r="J392">
        <f t="shared" si="64"/>
        <v>0</v>
      </c>
      <c r="K392" s="14">
        <f t="shared" si="66"/>
        <v>-1.1102230246251565E-16</v>
      </c>
      <c r="L392">
        <f t="shared" si="67"/>
        <v>0</v>
      </c>
      <c r="M392">
        <f t="shared" si="68"/>
        <v>3.9999999999999925E-2</v>
      </c>
      <c r="N392">
        <f t="shared" si="69"/>
        <v>0</v>
      </c>
    </row>
    <row r="393" spans="1:14" x14ac:dyDescent="0.25">
      <c r="A393" t="s">
        <v>299</v>
      </c>
      <c r="B393" t="s">
        <v>298</v>
      </c>
      <c r="C393" t="s">
        <v>2036</v>
      </c>
      <c r="D393">
        <f t="shared" si="60"/>
        <v>1.04</v>
      </c>
      <c r="E393">
        <f t="shared" si="61"/>
        <v>4.0000000000000036E-2</v>
      </c>
      <c r="F393">
        <f t="shared" si="65"/>
        <v>0</v>
      </c>
      <c r="G393">
        <v>0.97</v>
      </c>
      <c r="H393">
        <f t="shared" si="62"/>
        <v>3.9999999999999925E-2</v>
      </c>
      <c r="I393">
        <f t="shared" si="63"/>
        <v>0</v>
      </c>
      <c r="J393">
        <f t="shared" si="64"/>
        <v>0</v>
      </c>
      <c r="K393" s="14">
        <f t="shared" si="66"/>
        <v>-1.1102230246251565E-16</v>
      </c>
      <c r="L393">
        <f t="shared" si="67"/>
        <v>0</v>
      </c>
      <c r="M393">
        <f t="shared" si="68"/>
        <v>3.9999999999999925E-2</v>
      </c>
      <c r="N393">
        <f t="shared" si="69"/>
        <v>0</v>
      </c>
    </row>
    <row r="394" spans="1:14" x14ac:dyDescent="0.25">
      <c r="A394" t="s">
        <v>295</v>
      </c>
      <c r="B394" t="s">
        <v>294</v>
      </c>
      <c r="C394" t="s">
        <v>2036</v>
      </c>
      <c r="D394">
        <f t="shared" si="60"/>
        <v>1.155</v>
      </c>
      <c r="E394">
        <f t="shared" si="61"/>
        <v>0.08</v>
      </c>
      <c r="F394">
        <f t="shared" si="65"/>
        <v>5.8299999999999998E-2</v>
      </c>
      <c r="G394">
        <v>0.97</v>
      </c>
      <c r="H394">
        <f t="shared" si="62"/>
        <v>3.9999999999999925E-2</v>
      </c>
      <c r="I394">
        <f t="shared" si="63"/>
        <v>0</v>
      </c>
      <c r="J394">
        <f t="shared" si="64"/>
        <v>0</v>
      </c>
      <c r="K394" s="14">
        <f t="shared" si="66"/>
        <v>-4.0000000000000077E-2</v>
      </c>
      <c r="L394">
        <f t="shared" si="67"/>
        <v>-5.8299999999999998E-2</v>
      </c>
      <c r="M394">
        <f t="shared" si="68"/>
        <v>3.9999999999999925E-2</v>
      </c>
      <c r="N394">
        <f t="shared" si="69"/>
        <v>0</v>
      </c>
    </row>
    <row r="395" spans="1:14" x14ac:dyDescent="0.25">
      <c r="A395" t="s">
        <v>287</v>
      </c>
      <c r="B395" t="s">
        <v>286</v>
      </c>
      <c r="C395" t="s">
        <v>2036</v>
      </c>
      <c r="D395">
        <f t="shared" si="60"/>
        <v>1.04</v>
      </c>
      <c r="E395">
        <f t="shared" si="61"/>
        <v>4.0000000000000036E-2</v>
      </c>
      <c r="F395">
        <f t="shared" si="65"/>
        <v>0</v>
      </c>
      <c r="G395">
        <v>0.97</v>
      </c>
      <c r="H395">
        <f t="shared" si="62"/>
        <v>3.9999999999999925E-2</v>
      </c>
      <c r="I395">
        <f t="shared" si="63"/>
        <v>0</v>
      </c>
      <c r="J395">
        <f t="shared" si="64"/>
        <v>0</v>
      </c>
      <c r="K395" s="14">
        <f t="shared" si="66"/>
        <v>-1.1102230246251565E-16</v>
      </c>
      <c r="L395">
        <f t="shared" si="67"/>
        <v>0</v>
      </c>
      <c r="M395">
        <f t="shared" si="68"/>
        <v>3.9999999999999925E-2</v>
      </c>
      <c r="N395">
        <f t="shared" si="69"/>
        <v>0</v>
      </c>
    </row>
    <row r="396" spans="1:14" x14ac:dyDescent="0.25">
      <c r="A396" t="s">
        <v>273</v>
      </c>
      <c r="B396" t="s">
        <v>272</v>
      </c>
      <c r="C396" t="s">
        <v>2036</v>
      </c>
      <c r="D396">
        <f t="shared" si="60"/>
        <v>1.04</v>
      </c>
      <c r="E396">
        <f t="shared" si="61"/>
        <v>4.0000000000000036E-2</v>
      </c>
      <c r="F396">
        <f t="shared" si="65"/>
        <v>0</v>
      </c>
      <c r="G396">
        <v>0.97</v>
      </c>
      <c r="H396">
        <f t="shared" si="62"/>
        <v>3.9999999999999925E-2</v>
      </c>
      <c r="I396">
        <f t="shared" si="63"/>
        <v>0</v>
      </c>
      <c r="J396">
        <f t="shared" si="64"/>
        <v>0</v>
      </c>
      <c r="K396" s="14">
        <f t="shared" si="66"/>
        <v>-1.1102230246251565E-16</v>
      </c>
      <c r="L396">
        <f t="shared" si="67"/>
        <v>0</v>
      </c>
      <c r="M396">
        <f t="shared" si="68"/>
        <v>3.9999999999999925E-2</v>
      </c>
      <c r="N396">
        <f t="shared" si="69"/>
        <v>0</v>
      </c>
    </row>
    <row r="397" spans="1:14" x14ac:dyDescent="0.25">
      <c r="A397" t="s">
        <v>271</v>
      </c>
      <c r="B397" t="s">
        <v>270</v>
      </c>
      <c r="C397" t="s">
        <v>2036</v>
      </c>
      <c r="D397">
        <f t="shared" si="60"/>
        <v>1.0363</v>
      </c>
      <c r="E397">
        <f t="shared" si="61"/>
        <v>0.04</v>
      </c>
      <c r="F397">
        <f t="shared" si="65"/>
        <v>0</v>
      </c>
      <c r="G397">
        <v>0.97</v>
      </c>
      <c r="H397">
        <f t="shared" si="62"/>
        <v>3.9999999999999925E-2</v>
      </c>
      <c r="I397">
        <f t="shared" si="63"/>
        <v>0</v>
      </c>
      <c r="J397">
        <f t="shared" si="64"/>
        <v>0</v>
      </c>
      <c r="K397" s="14">
        <f t="shared" si="66"/>
        <v>-7.6327832942979512E-17</v>
      </c>
      <c r="L397">
        <f t="shared" si="67"/>
        <v>0</v>
      </c>
      <c r="M397">
        <f t="shared" si="68"/>
        <v>3.9999999999999925E-2</v>
      </c>
      <c r="N397">
        <f t="shared" si="69"/>
        <v>0</v>
      </c>
    </row>
    <row r="398" spans="1:14" x14ac:dyDescent="0.25">
      <c r="A398" t="s">
        <v>267</v>
      </c>
      <c r="B398" t="s">
        <v>266</v>
      </c>
      <c r="C398" t="s">
        <v>2036</v>
      </c>
      <c r="D398">
        <f t="shared" si="60"/>
        <v>1.04</v>
      </c>
      <c r="E398">
        <f t="shared" si="61"/>
        <v>4.0000000000000036E-2</v>
      </c>
      <c r="F398">
        <f t="shared" si="65"/>
        <v>0</v>
      </c>
      <c r="G398">
        <v>0.97</v>
      </c>
      <c r="H398">
        <f t="shared" si="62"/>
        <v>3.9999999999999925E-2</v>
      </c>
      <c r="I398">
        <f t="shared" si="63"/>
        <v>0</v>
      </c>
      <c r="J398">
        <f t="shared" si="64"/>
        <v>0</v>
      </c>
      <c r="K398" s="14">
        <f t="shared" si="66"/>
        <v>-1.1102230246251565E-16</v>
      </c>
      <c r="L398">
        <f t="shared" si="67"/>
        <v>0</v>
      </c>
      <c r="M398">
        <f t="shared" si="68"/>
        <v>3.9999999999999925E-2</v>
      </c>
      <c r="N398">
        <f t="shared" si="69"/>
        <v>0</v>
      </c>
    </row>
    <row r="399" spans="1:14" x14ac:dyDescent="0.25">
      <c r="A399" t="s">
        <v>263</v>
      </c>
      <c r="B399" t="s">
        <v>262</v>
      </c>
      <c r="C399" t="s">
        <v>2036</v>
      </c>
      <c r="D399">
        <f t="shared" si="60"/>
        <v>1.04</v>
      </c>
      <c r="E399">
        <f t="shared" si="61"/>
        <v>4.0000000000000036E-2</v>
      </c>
      <c r="F399">
        <f t="shared" si="65"/>
        <v>0</v>
      </c>
      <c r="G399">
        <v>0.97</v>
      </c>
      <c r="H399">
        <f t="shared" si="62"/>
        <v>3.9999999999999925E-2</v>
      </c>
      <c r="I399">
        <f t="shared" si="63"/>
        <v>0</v>
      </c>
      <c r="J399">
        <f t="shared" si="64"/>
        <v>0</v>
      </c>
      <c r="K399" s="14">
        <f t="shared" si="66"/>
        <v>-1.1102230246251565E-16</v>
      </c>
      <c r="L399">
        <f t="shared" si="67"/>
        <v>0</v>
      </c>
      <c r="M399">
        <f t="shared" si="68"/>
        <v>3.9999999999999925E-2</v>
      </c>
      <c r="N399">
        <f t="shared" si="69"/>
        <v>0</v>
      </c>
    </row>
    <row r="400" spans="1:14" x14ac:dyDescent="0.25">
      <c r="A400" t="s">
        <v>257</v>
      </c>
      <c r="B400" t="s">
        <v>256</v>
      </c>
      <c r="C400" t="s">
        <v>2036</v>
      </c>
      <c r="D400">
        <f t="shared" si="60"/>
        <v>1.04</v>
      </c>
      <c r="E400">
        <f t="shared" si="61"/>
        <v>4.0000000000000036E-2</v>
      </c>
      <c r="F400">
        <f t="shared" si="65"/>
        <v>0</v>
      </c>
      <c r="G400">
        <v>0.97</v>
      </c>
      <c r="H400">
        <f t="shared" si="62"/>
        <v>3.9999999999999925E-2</v>
      </c>
      <c r="I400">
        <f t="shared" si="63"/>
        <v>0</v>
      </c>
      <c r="J400">
        <f t="shared" si="64"/>
        <v>0</v>
      </c>
      <c r="K400" s="14">
        <f t="shared" si="66"/>
        <v>-1.1102230246251565E-16</v>
      </c>
      <c r="L400">
        <f t="shared" si="67"/>
        <v>0</v>
      </c>
      <c r="M400">
        <f t="shared" si="68"/>
        <v>3.9999999999999925E-2</v>
      </c>
      <c r="N400">
        <f t="shared" si="69"/>
        <v>0</v>
      </c>
    </row>
    <row r="401" spans="1:14" x14ac:dyDescent="0.25">
      <c r="A401" t="s">
        <v>251</v>
      </c>
      <c r="B401" t="s">
        <v>250</v>
      </c>
      <c r="C401" t="s">
        <v>2036</v>
      </c>
      <c r="D401">
        <f t="shared" si="60"/>
        <v>1.04</v>
      </c>
      <c r="E401">
        <f t="shared" si="61"/>
        <v>4.0000000000000036E-2</v>
      </c>
      <c r="F401">
        <f t="shared" si="65"/>
        <v>0</v>
      </c>
      <c r="G401">
        <v>0.97</v>
      </c>
      <c r="H401">
        <f t="shared" si="62"/>
        <v>3.9999999999999925E-2</v>
      </c>
      <c r="I401">
        <f t="shared" si="63"/>
        <v>0</v>
      </c>
      <c r="J401">
        <f t="shared" si="64"/>
        <v>0</v>
      </c>
      <c r="K401" s="14">
        <f t="shared" si="66"/>
        <v>-1.1102230246251565E-16</v>
      </c>
      <c r="L401">
        <f t="shared" si="67"/>
        <v>0</v>
      </c>
      <c r="M401">
        <f t="shared" si="68"/>
        <v>3.9999999999999925E-2</v>
      </c>
      <c r="N401">
        <f t="shared" si="69"/>
        <v>0</v>
      </c>
    </row>
    <row r="402" spans="1:14" x14ac:dyDescent="0.25">
      <c r="A402" t="s">
        <v>243</v>
      </c>
      <c r="B402" t="s">
        <v>242</v>
      </c>
      <c r="C402" t="s">
        <v>2036</v>
      </c>
      <c r="D402">
        <f t="shared" si="60"/>
        <v>1.04</v>
      </c>
      <c r="E402">
        <f t="shared" si="61"/>
        <v>4.0000000000000036E-2</v>
      </c>
      <c r="F402">
        <f t="shared" si="65"/>
        <v>0</v>
      </c>
      <c r="G402">
        <v>0.97</v>
      </c>
      <c r="H402">
        <f t="shared" si="62"/>
        <v>3.9999999999999925E-2</v>
      </c>
      <c r="I402">
        <f t="shared" si="63"/>
        <v>0</v>
      </c>
      <c r="J402">
        <f t="shared" si="64"/>
        <v>0</v>
      </c>
      <c r="K402" s="14">
        <f t="shared" si="66"/>
        <v>-1.1102230246251565E-16</v>
      </c>
      <c r="L402">
        <f t="shared" si="67"/>
        <v>0</v>
      </c>
      <c r="M402">
        <f t="shared" si="68"/>
        <v>3.9999999999999925E-2</v>
      </c>
      <c r="N402">
        <f t="shared" si="69"/>
        <v>0</v>
      </c>
    </row>
    <row r="403" spans="1:14" x14ac:dyDescent="0.25">
      <c r="A403" t="s">
        <v>241</v>
      </c>
      <c r="B403" t="s">
        <v>240</v>
      </c>
      <c r="C403" t="s">
        <v>2036</v>
      </c>
      <c r="D403">
        <f t="shared" si="60"/>
        <v>1.1500000000000001</v>
      </c>
      <c r="E403">
        <f t="shared" si="61"/>
        <v>0.08</v>
      </c>
      <c r="F403">
        <f t="shared" si="65"/>
        <v>5.8299999999999998E-2</v>
      </c>
      <c r="G403">
        <v>0.97</v>
      </c>
      <c r="H403">
        <f t="shared" si="62"/>
        <v>3.9999999999999925E-2</v>
      </c>
      <c r="I403">
        <f t="shared" si="63"/>
        <v>0</v>
      </c>
      <c r="J403">
        <f t="shared" si="64"/>
        <v>0</v>
      </c>
      <c r="K403" s="14">
        <f t="shared" si="66"/>
        <v>-4.0000000000000077E-2</v>
      </c>
      <c r="L403">
        <f t="shared" si="67"/>
        <v>-5.8299999999999998E-2</v>
      </c>
      <c r="M403">
        <f t="shared" si="68"/>
        <v>3.9999999999999925E-2</v>
      </c>
      <c r="N403">
        <f t="shared" si="69"/>
        <v>0</v>
      </c>
    </row>
    <row r="404" spans="1:14" x14ac:dyDescent="0.25">
      <c r="A404" t="s">
        <v>239</v>
      </c>
      <c r="B404" t="s">
        <v>238</v>
      </c>
      <c r="C404" t="s">
        <v>2036</v>
      </c>
      <c r="D404">
        <f t="shared" si="60"/>
        <v>1.01</v>
      </c>
      <c r="E404">
        <f t="shared" si="61"/>
        <v>0.04</v>
      </c>
      <c r="F404">
        <f t="shared" si="65"/>
        <v>0</v>
      </c>
      <c r="G404">
        <v>0.97</v>
      </c>
      <c r="H404">
        <f t="shared" si="62"/>
        <v>3.9999999999999925E-2</v>
      </c>
      <c r="I404">
        <f t="shared" si="63"/>
        <v>0</v>
      </c>
      <c r="J404">
        <f t="shared" si="64"/>
        <v>0</v>
      </c>
      <c r="K404" s="14">
        <f t="shared" si="66"/>
        <v>-7.6327832942979512E-17</v>
      </c>
      <c r="L404">
        <f t="shared" si="67"/>
        <v>0</v>
      </c>
      <c r="M404">
        <f t="shared" si="68"/>
        <v>3.9999999999999925E-2</v>
      </c>
      <c r="N404">
        <f t="shared" si="69"/>
        <v>0</v>
      </c>
    </row>
    <row r="405" spans="1:14" x14ac:dyDescent="0.25">
      <c r="A405" t="s">
        <v>231</v>
      </c>
      <c r="B405" t="s">
        <v>230</v>
      </c>
      <c r="C405" t="s">
        <v>2036</v>
      </c>
      <c r="D405">
        <f t="shared" si="60"/>
        <v>1.04</v>
      </c>
      <c r="E405">
        <f t="shared" si="61"/>
        <v>4.0000000000000036E-2</v>
      </c>
      <c r="F405">
        <f t="shared" si="65"/>
        <v>0</v>
      </c>
      <c r="G405">
        <v>0.97</v>
      </c>
      <c r="H405">
        <f t="shared" si="62"/>
        <v>3.9999999999999925E-2</v>
      </c>
      <c r="I405">
        <f t="shared" si="63"/>
        <v>0</v>
      </c>
      <c r="J405">
        <f t="shared" si="64"/>
        <v>0</v>
      </c>
      <c r="K405" s="14">
        <f t="shared" si="66"/>
        <v>-1.1102230246251565E-16</v>
      </c>
      <c r="L405">
        <f t="shared" si="67"/>
        <v>0</v>
      </c>
      <c r="M405">
        <f t="shared" si="68"/>
        <v>3.9999999999999925E-2</v>
      </c>
      <c r="N405">
        <f t="shared" si="69"/>
        <v>0</v>
      </c>
    </row>
    <row r="406" spans="1:14" x14ac:dyDescent="0.25">
      <c r="A406" t="s">
        <v>227</v>
      </c>
      <c r="B406" t="s">
        <v>226</v>
      </c>
      <c r="C406" t="s">
        <v>2036</v>
      </c>
      <c r="D406">
        <f t="shared" si="60"/>
        <v>0.97330000000000005</v>
      </c>
      <c r="E406">
        <f t="shared" si="61"/>
        <v>0.04</v>
      </c>
      <c r="F406">
        <f t="shared" si="65"/>
        <v>0</v>
      </c>
      <c r="G406">
        <v>0.97</v>
      </c>
      <c r="H406">
        <f t="shared" si="62"/>
        <v>3.9999999999999925E-2</v>
      </c>
      <c r="I406">
        <f t="shared" si="63"/>
        <v>0</v>
      </c>
      <c r="J406">
        <f t="shared" si="64"/>
        <v>0</v>
      </c>
      <c r="K406" s="14">
        <f t="shared" si="66"/>
        <v>-7.6327832942979512E-17</v>
      </c>
      <c r="L406">
        <f t="shared" si="67"/>
        <v>0</v>
      </c>
      <c r="M406">
        <f t="shared" si="68"/>
        <v>3.9999999999999925E-2</v>
      </c>
      <c r="N406">
        <f t="shared" si="69"/>
        <v>0</v>
      </c>
    </row>
    <row r="407" spans="1:14" x14ac:dyDescent="0.25">
      <c r="A407" t="s">
        <v>225</v>
      </c>
      <c r="B407" t="s">
        <v>224</v>
      </c>
      <c r="C407" t="s">
        <v>2036</v>
      </c>
      <c r="D407">
        <f t="shared" si="60"/>
        <v>1.04</v>
      </c>
      <c r="E407">
        <f t="shared" si="61"/>
        <v>4.0000000000000036E-2</v>
      </c>
      <c r="F407">
        <f t="shared" si="65"/>
        <v>0</v>
      </c>
      <c r="G407">
        <v>0.97</v>
      </c>
      <c r="H407">
        <f t="shared" si="62"/>
        <v>3.9999999999999925E-2</v>
      </c>
      <c r="I407">
        <f t="shared" si="63"/>
        <v>0</v>
      </c>
      <c r="J407">
        <f t="shared" si="64"/>
        <v>0</v>
      </c>
      <c r="K407" s="14">
        <f t="shared" si="66"/>
        <v>-1.1102230246251565E-16</v>
      </c>
      <c r="L407">
        <f t="shared" si="67"/>
        <v>0</v>
      </c>
      <c r="M407">
        <f t="shared" si="68"/>
        <v>3.9999999999999925E-2</v>
      </c>
      <c r="N407">
        <f t="shared" si="69"/>
        <v>0</v>
      </c>
    </row>
    <row r="408" spans="1:14" x14ac:dyDescent="0.25">
      <c r="A408" t="s">
        <v>223</v>
      </c>
      <c r="B408" t="s">
        <v>222</v>
      </c>
      <c r="C408" t="s">
        <v>2036</v>
      </c>
      <c r="D408">
        <f t="shared" si="60"/>
        <v>1.04</v>
      </c>
      <c r="E408">
        <f t="shared" si="61"/>
        <v>4.0000000000000036E-2</v>
      </c>
      <c r="F408">
        <f t="shared" si="65"/>
        <v>0</v>
      </c>
      <c r="G408">
        <v>0.97</v>
      </c>
      <c r="H408">
        <f t="shared" si="62"/>
        <v>3.9999999999999925E-2</v>
      </c>
      <c r="I408">
        <f t="shared" si="63"/>
        <v>0</v>
      </c>
      <c r="J408">
        <f t="shared" si="64"/>
        <v>0</v>
      </c>
      <c r="K408" s="14">
        <f t="shared" si="66"/>
        <v>-1.1102230246251565E-16</v>
      </c>
      <c r="L408">
        <f t="shared" si="67"/>
        <v>0</v>
      </c>
      <c r="M408">
        <f t="shared" si="68"/>
        <v>3.9999999999999925E-2</v>
      </c>
      <c r="N408">
        <f t="shared" si="69"/>
        <v>0</v>
      </c>
    </row>
    <row r="409" spans="1:14" x14ac:dyDescent="0.25">
      <c r="A409" t="s">
        <v>221</v>
      </c>
      <c r="B409" t="s">
        <v>220</v>
      </c>
      <c r="C409" t="s">
        <v>2036</v>
      </c>
      <c r="D409">
        <f t="shared" si="60"/>
        <v>1.04</v>
      </c>
      <c r="E409">
        <f t="shared" si="61"/>
        <v>4.0000000000000036E-2</v>
      </c>
      <c r="F409">
        <f t="shared" si="65"/>
        <v>0</v>
      </c>
      <c r="G409">
        <v>0.97</v>
      </c>
      <c r="H409">
        <f t="shared" si="62"/>
        <v>3.9999999999999925E-2</v>
      </c>
      <c r="I409">
        <f t="shared" si="63"/>
        <v>0</v>
      </c>
      <c r="J409">
        <f t="shared" si="64"/>
        <v>0</v>
      </c>
      <c r="K409" s="14">
        <f t="shared" si="66"/>
        <v>-1.1102230246251565E-16</v>
      </c>
      <c r="L409">
        <f t="shared" si="67"/>
        <v>0</v>
      </c>
      <c r="M409">
        <f t="shared" si="68"/>
        <v>3.9999999999999925E-2</v>
      </c>
      <c r="N409">
        <f t="shared" si="69"/>
        <v>0</v>
      </c>
    </row>
    <row r="410" spans="1:14" x14ac:dyDescent="0.25">
      <c r="A410" t="s">
        <v>219</v>
      </c>
      <c r="B410" t="s">
        <v>218</v>
      </c>
      <c r="C410" t="s">
        <v>2036</v>
      </c>
      <c r="D410">
        <f t="shared" si="60"/>
        <v>1.04</v>
      </c>
      <c r="E410">
        <f t="shared" si="61"/>
        <v>4.0000000000000036E-2</v>
      </c>
      <c r="F410">
        <f t="shared" si="65"/>
        <v>0</v>
      </c>
      <c r="G410">
        <v>0.97</v>
      </c>
      <c r="H410">
        <f t="shared" si="62"/>
        <v>3.9999999999999925E-2</v>
      </c>
      <c r="I410">
        <f t="shared" si="63"/>
        <v>0</v>
      </c>
      <c r="J410">
        <f t="shared" si="64"/>
        <v>0</v>
      </c>
      <c r="K410" s="14">
        <f t="shared" si="66"/>
        <v>-1.1102230246251565E-16</v>
      </c>
      <c r="L410">
        <f t="shared" si="67"/>
        <v>0</v>
      </c>
      <c r="M410">
        <f t="shared" si="68"/>
        <v>3.9999999999999925E-2</v>
      </c>
      <c r="N410">
        <f t="shared" si="69"/>
        <v>0</v>
      </c>
    </row>
    <row r="411" spans="1:14" x14ac:dyDescent="0.25">
      <c r="A411" t="s">
        <v>217</v>
      </c>
      <c r="B411" t="s">
        <v>216</v>
      </c>
      <c r="C411" t="s">
        <v>2036</v>
      </c>
      <c r="D411">
        <f t="shared" si="60"/>
        <v>1.04</v>
      </c>
      <c r="E411">
        <f t="shared" si="61"/>
        <v>4.0000000000000036E-2</v>
      </c>
      <c r="F411">
        <f t="shared" si="65"/>
        <v>0</v>
      </c>
      <c r="G411">
        <v>0.97</v>
      </c>
      <c r="H411">
        <f t="shared" si="62"/>
        <v>3.9999999999999925E-2</v>
      </c>
      <c r="I411">
        <f t="shared" si="63"/>
        <v>0</v>
      </c>
      <c r="J411">
        <f t="shared" si="64"/>
        <v>0</v>
      </c>
      <c r="K411" s="14">
        <f t="shared" si="66"/>
        <v>-1.1102230246251565E-16</v>
      </c>
      <c r="L411">
        <f t="shared" si="67"/>
        <v>0</v>
      </c>
      <c r="M411">
        <f t="shared" si="68"/>
        <v>3.9999999999999925E-2</v>
      </c>
      <c r="N411">
        <f t="shared" si="69"/>
        <v>0</v>
      </c>
    </row>
    <row r="412" spans="1:14" x14ac:dyDescent="0.25">
      <c r="A412" t="s">
        <v>215</v>
      </c>
      <c r="B412" t="s">
        <v>214</v>
      </c>
      <c r="C412" t="s">
        <v>2036</v>
      </c>
      <c r="D412">
        <f t="shared" si="60"/>
        <v>1</v>
      </c>
      <c r="E412">
        <f t="shared" si="61"/>
        <v>0.04</v>
      </c>
      <c r="F412">
        <f t="shared" si="65"/>
        <v>0</v>
      </c>
      <c r="G412">
        <v>0.97</v>
      </c>
      <c r="H412">
        <f t="shared" si="62"/>
        <v>3.9999999999999925E-2</v>
      </c>
      <c r="I412">
        <f t="shared" si="63"/>
        <v>0</v>
      </c>
      <c r="J412">
        <f t="shared" si="64"/>
        <v>0</v>
      </c>
      <c r="K412" s="14">
        <f t="shared" si="66"/>
        <v>-7.6327832942979512E-17</v>
      </c>
      <c r="L412">
        <f t="shared" si="67"/>
        <v>0</v>
      </c>
      <c r="M412">
        <f t="shared" si="68"/>
        <v>3.9999999999999925E-2</v>
      </c>
      <c r="N412">
        <f t="shared" si="69"/>
        <v>0</v>
      </c>
    </row>
    <row r="413" spans="1:14" x14ac:dyDescent="0.25">
      <c r="A413" t="s">
        <v>213</v>
      </c>
      <c r="B413" t="s">
        <v>212</v>
      </c>
      <c r="C413" t="s">
        <v>2036</v>
      </c>
      <c r="D413">
        <f t="shared" si="60"/>
        <v>1.04</v>
      </c>
      <c r="E413">
        <f t="shared" si="61"/>
        <v>4.0000000000000036E-2</v>
      </c>
      <c r="F413">
        <f t="shared" si="65"/>
        <v>0</v>
      </c>
      <c r="G413">
        <v>0.97</v>
      </c>
      <c r="H413">
        <f t="shared" si="62"/>
        <v>3.9999999999999925E-2</v>
      </c>
      <c r="I413">
        <f t="shared" si="63"/>
        <v>0</v>
      </c>
      <c r="J413">
        <f t="shared" si="64"/>
        <v>0</v>
      </c>
      <c r="K413" s="14">
        <f t="shared" si="66"/>
        <v>-1.1102230246251565E-16</v>
      </c>
      <c r="L413">
        <f t="shared" si="67"/>
        <v>0</v>
      </c>
      <c r="M413">
        <f t="shared" si="68"/>
        <v>3.9999999999999925E-2</v>
      </c>
      <c r="N413">
        <f t="shared" si="69"/>
        <v>0</v>
      </c>
    </row>
    <row r="414" spans="1:14" x14ac:dyDescent="0.25">
      <c r="A414" t="s">
        <v>203</v>
      </c>
      <c r="B414" t="s">
        <v>202</v>
      </c>
      <c r="C414" t="s">
        <v>2036</v>
      </c>
      <c r="D414">
        <f t="shared" si="60"/>
        <v>1.04</v>
      </c>
      <c r="E414">
        <f t="shared" si="61"/>
        <v>4.0000000000000036E-2</v>
      </c>
      <c r="F414">
        <f t="shared" si="65"/>
        <v>0</v>
      </c>
      <c r="G414">
        <v>0.97</v>
      </c>
      <c r="H414">
        <f t="shared" si="62"/>
        <v>3.9999999999999925E-2</v>
      </c>
      <c r="I414">
        <f t="shared" si="63"/>
        <v>0</v>
      </c>
      <c r="J414">
        <f t="shared" si="64"/>
        <v>0</v>
      </c>
      <c r="K414" s="14">
        <f t="shared" si="66"/>
        <v>-1.1102230246251565E-16</v>
      </c>
      <c r="L414">
        <f t="shared" si="67"/>
        <v>0</v>
      </c>
      <c r="M414">
        <f t="shared" si="68"/>
        <v>3.9999999999999925E-2</v>
      </c>
      <c r="N414">
        <f t="shared" si="69"/>
        <v>0</v>
      </c>
    </row>
    <row r="415" spans="1:14" x14ac:dyDescent="0.25">
      <c r="A415" t="s">
        <v>201</v>
      </c>
      <c r="B415" t="s">
        <v>200</v>
      </c>
      <c r="C415" t="s">
        <v>2036</v>
      </c>
      <c r="D415">
        <f t="shared" si="60"/>
        <v>1.04</v>
      </c>
      <c r="E415">
        <f t="shared" si="61"/>
        <v>4.0000000000000036E-2</v>
      </c>
      <c r="F415">
        <f t="shared" si="65"/>
        <v>0</v>
      </c>
      <c r="G415">
        <v>0.97</v>
      </c>
      <c r="H415">
        <f t="shared" si="62"/>
        <v>3.9999999999999925E-2</v>
      </c>
      <c r="I415">
        <f t="shared" si="63"/>
        <v>0</v>
      </c>
      <c r="J415">
        <f t="shared" si="64"/>
        <v>0</v>
      </c>
      <c r="K415" s="14">
        <f t="shared" si="66"/>
        <v>-1.1102230246251565E-16</v>
      </c>
      <c r="L415">
        <f t="shared" si="67"/>
        <v>0</v>
      </c>
      <c r="M415">
        <f t="shared" si="68"/>
        <v>3.9999999999999925E-2</v>
      </c>
      <c r="N415">
        <f t="shared" si="69"/>
        <v>0</v>
      </c>
    </row>
    <row r="416" spans="1:14" x14ac:dyDescent="0.25">
      <c r="A416" t="s">
        <v>199</v>
      </c>
      <c r="B416" t="s">
        <v>198</v>
      </c>
      <c r="C416" t="s">
        <v>2036</v>
      </c>
      <c r="D416">
        <f t="shared" si="60"/>
        <v>0.70660000000000001</v>
      </c>
      <c r="E416">
        <f t="shared" si="61"/>
        <v>0.04</v>
      </c>
      <c r="F416">
        <f t="shared" si="65"/>
        <v>0</v>
      </c>
      <c r="G416">
        <v>0.97</v>
      </c>
      <c r="H416">
        <f t="shared" si="62"/>
        <v>3.9999999999999925E-2</v>
      </c>
      <c r="I416">
        <f t="shared" si="63"/>
        <v>0</v>
      </c>
      <c r="J416">
        <f t="shared" si="64"/>
        <v>0</v>
      </c>
      <c r="K416" s="14">
        <f t="shared" si="66"/>
        <v>-7.6327832942979512E-17</v>
      </c>
      <c r="L416">
        <f t="shared" si="67"/>
        <v>0</v>
      </c>
      <c r="M416">
        <f t="shared" si="68"/>
        <v>3.9999999999999925E-2</v>
      </c>
      <c r="N416">
        <f t="shared" si="69"/>
        <v>0</v>
      </c>
    </row>
    <row r="417" spans="1:14" x14ac:dyDescent="0.25">
      <c r="A417" t="s">
        <v>197</v>
      </c>
      <c r="B417" t="s">
        <v>196</v>
      </c>
      <c r="C417" t="s">
        <v>2036</v>
      </c>
      <c r="D417">
        <f t="shared" si="60"/>
        <v>1.04</v>
      </c>
      <c r="E417">
        <f t="shared" si="61"/>
        <v>4.0000000000000036E-2</v>
      </c>
      <c r="F417">
        <f t="shared" si="65"/>
        <v>0</v>
      </c>
      <c r="G417">
        <v>0.97</v>
      </c>
      <c r="H417">
        <f t="shared" si="62"/>
        <v>3.9999999999999925E-2</v>
      </c>
      <c r="I417">
        <f t="shared" si="63"/>
        <v>0</v>
      </c>
      <c r="J417">
        <f t="shared" si="64"/>
        <v>0</v>
      </c>
      <c r="K417" s="14">
        <f t="shared" si="66"/>
        <v>-1.1102230246251565E-16</v>
      </c>
      <c r="L417">
        <f t="shared" si="67"/>
        <v>0</v>
      </c>
      <c r="M417">
        <f t="shared" si="68"/>
        <v>3.9999999999999925E-2</v>
      </c>
      <c r="N417">
        <f t="shared" si="69"/>
        <v>0</v>
      </c>
    </row>
    <row r="418" spans="1:14" x14ac:dyDescent="0.25">
      <c r="A418" t="s">
        <v>189</v>
      </c>
      <c r="B418" t="s">
        <v>188</v>
      </c>
      <c r="C418" t="s">
        <v>2036</v>
      </c>
      <c r="D418">
        <f t="shared" si="60"/>
        <v>1.04</v>
      </c>
      <c r="E418">
        <f t="shared" si="61"/>
        <v>4.0000000000000036E-2</v>
      </c>
      <c r="F418">
        <f t="shared" si="65"/>
        <v>0</v>
      </c>
      <c r="G418">
        <v>0.97</v>
      </c>
      <c r="H418">
        <f t="shared" si="62"/>
        <v>3.9999999999999925E-2</v>
      </c>
      <c r="I418">
        <f t="shared" si="63"/>
        <v>0</v>
      </c>
      <c r="J418">
        <f t="shared" si="64"/>
        <v>0</v>
      </c>
      <c r="K418" s="14">
        <f t="shared" si="66"/>
        <v>-1.1102230246251565E-16</v>
      </c>
      <c r="L418">
        <f t="shared" si="67"/>
        <v>0</v>
      </c>
      <c r="M418">
        <f t="shared" si="68"/>
        <v>3.9999999999999925E-2</v>
      </c>
      <c r="N418">
        <f t="shared" si="69"/>
        <v>0</v>
      </c>
    </row>
    <row r="419" spans="1:14" x14ac:dyDescent="0.25">
      <c r="A419" t="s">
        <v>183</v>
      </c>
      <c r="B419" t="s">
        <v>182</v>
      </c>
      <c r="C419" t="s">
        <v>2036</v>
      </c>
      <c r="D419">
        <f t="shared" si="60"/>
        <v>1.04</v>
      </c>
      <c r="E419">
        <f t="shared" si="61"/>
        <v>4.0000000000000036E-2</v>
      </c>
      <c r="F419">
        <f t="shared" si="65"/>
        <v>0</v>
      </c>
      <c r="G419">
        <v>0.97</v>
      </c>
      <c r="H419">
        <f t="shared" si="62"/>
        <v>3.9999999999999925E-2</v>
      </c>
      <c r="I419">
        <f t="shared" si="63"/>
        <v>0</v>
      </c>
      <c r="J419">
        <f t="shared" si="64"/>
        <v>0</v>
      </c>
      <c r="K419" s="14">
        <f t="shared" si="66"/>
        <v>-1.1102230246251565E-16</v>
      </c>
      <c r="L419">
        <f t="shared" si="67"/>
        <v>0</v>
      </c>
      <c r="M419">
        <f t="shared" si="68"/>
        <v>3.9999999999999925E-2</v>
      </c>
      <c r="N419">
        <f t="shared" si="69"/>
        <v>0</v>
      </c>
    </row>
    <row r="420" spans="1:14" x14ac:dyDescent="0.25">
      <c r="A420" t="s">
        <v>67</v>
      </c>
      <c r="B420" t="s">
        <v>66</v>
      </c>
      <c r="C420" t="s">
        <v>2036</v>
      </c>
      <c r="D420">
        <f t="shared" si="60"/>
        <v>1.04</v>
      </c>
      <c r="E420">
        <f t="shared" si="61"/>
        <v>4.0000000000000036E-2</v>
      </c>
      <c r="F420">
        <f t="shared" si="65"/>
        <v>0</v>
      </c>
      <c r="G420">
        <v>0.97</v>
      </c>
      <c r="H420">
        <f t="shared" si="62"/>
        <v>3.9999999999999925E-2</v>
      </c>
      <c r="I420">
        <f t="shared" si="63"/>
        <v>0</v>
      </c>
      <c r="J420">
        <f t="shared" si="64"/>
        <v>0</v>
      </c>
      <c r="K420" s="14">
        <f t="shared" si="66"/>
        <v>-1.1102230246251565E-16</v>
      </c>
      <c r="L420">
        <f t="shared" si="67"/>
        <v>0</v>
      </c>
      <c r="M420">
        <f t="shared" si="68"/>
        <v>3.9999999999999925E-2</v>
      </c>
      <c r="N420">
        <f t="shared" si="69"/>
        <v>0</v>
      </c>
    </row>
    <row r="421" spans="1:14" x14ac:dyDescent="0.25">
      <c r="A421" t="s">
        <v>65</v>
      </c>
      <c r="B421" t="s">
        <v>64</v>
      </c>
      <c r="C421" t="s">
        <v>2036</v>
      </c>
      <c r="D421">
        <f t="shared" si="60"/>
        <v>1.04</v>
      </c>
      <c r="E421">
        <f t="shared" si="61"/>
        <v>4.0000000000000036E-2</v>
      </c>
      <c r="F421">
        <f t="shared" si="65"/>
        <v>0</v>
      </c>
      <c r="G421">
        <v>0.97</v>
      </c>
      <c r="H421">
        <f t="shared" si="62"/>
        <v>3.9999999999999925E-2</v>
      </c>
      <c r="I421">
        <f t="shared" si="63"/>
        <v>0</v>
      </c>
      <c r="J421">
        <f t="shared" si="64"/>
        <v>0</v>
      </c>
      <c r="K421" s="14">
        <f t="shared" si="66"/>
        <v>-1.1102230246251565E-16</v>
      </c>
      <c r="L421">
        <f t="shared" si="67"/>
        <v>0</v>
      </c>
      <c r="M421">
        <f t="shared" si="68"/>
        <v>3.9999999999999925E-2</v>
      </c>
      <c r="N421">
        <f t="shared" si="69"/>
        <v>0</v>
      </c>
    </row>
    <row r="422" spans="1:14" x14ac:dyDescent="0.25">
      <c r="A422" t="s">
        <v>63</v>
      </c>
      <c r="B422" t="s">
        <v>62</v>
      </c>
      <c r="C422" t="s">
        <v>2036</v>
      </c>
      <c r="D422">
        <f t="shared" si="60"/>
        <v>1.04</v>
      </c>
      <c r="E422">
        <f t="shared" si="61"/>
        <v>4.0000000000000036E-2</v>
      </c>
      <c r="F422">
        <f t="shared" si="65"/>
        <v>0</v>
      </c>
      <c r="G422">
        <v>0.97</v>
      </c>
      <c r="H422">
        <f t="shared" si="62"/>
        <v>3.9999999999999925E-2</v>
      </c>
      <c r="I422">
        <f t="shared" si="63"/>
        <v>0</v>
      </c>
      <c r="J422">
        <f t="shared" si="64"/>
        <v>0</v>
      </c>
      <c r="K422" s="14">
        <f t="shared" si="66"/>
        <v>-1.1102230246251565E-16</v>
      </c>
      <c r="L422">
        <f t="shared" si="67"/>
        <v>0</v>
      </c>
      <c r="M422">
        <f t="shared" si="68"/>
        <v>3.9999999999999925E-2</v>
      </c>
      <c r="N422">
        <f t="shared" si="69"/>
        <v>0</v>
      </c>
    </row>
    <row r="423" spans="1:14" x14ac:dyDescent="0.25">
      <c r="A423" t="s">
        <v>57</v>
      </c>
      <c r="B423" t="s">
        <v>56</v>
      </c>
      <c r="C423" t="s">
        <v>2036</v>
      </c>
      <c r="D423">
        <f t="shared" si="60"/>
        <v>1.04</v>
      </c>
      <c r="E423">
        <f t="shared" si="61"/>
        <v>4.0000000000000036E-2</v>
      </c>
      <c r="F423">
        <f t="shared" si="65"/>
        <v>0</v>
      </c>
      <c r="G423">
        <v>0.97</v>
      </c>
      <c r="H423">
        <f t="shared" si="62"/>
        <v>3.9999999999999925E-2</v>
      </c>
      <c r="I423">
        <f t="shared" si="63"/>
        <v>0</v>
      </c>
      <c r="J423">
        <f t="shared" si="64"/>
        <v>0</v>
      </c>
      <c r="K423" s="14">
        <f t="shared" si="66"/>
        <v>-1.1102230246251565E-16</v>
      </c>
      <c r="L423">
        <f t="shared" si="67"/>
        <v>0</v>
      </c>
      <c r="M423">
        <f t="shared" si="68"/>
        <v>3.9999999999999925E-2</v>
      </c>
      <c r="N423">
        <f t="shared" si="69"/>
        <v>0</v>
      </c>
    </row>
    <row r="424" spans="1:14" x14ac:dyDescent="0.25">
      <c r="A424" t="s">
        <v>55</v>
      </c>
      <c r="B424" t="s">
        <v>54</v>
      </c>
      <c r="C424" t="s">
        <v>2036</v>
      </c>
      <c r="D424">
        <f t="shared" si="60"/>
        <v>1.0401</v>
      </c>
      <c r="E424">
        <f t="shared" si="61"/>
        <v>4.0100000000000025E-2</v>
      </c>
      <c r="F424">
        <f t="shared" si="65"/>
        <v>0</v>
      </c>
      <c r="G424">
        <v>0.97</v>
      </c>
      <c r="H424">
        <f t="shared" si="62"/>
        <v>3.9999999999999925E-2</v>
      </c>
      <c r="I424">
        <f t="shared" si="63"/>
        <v>0</v>
      </c>
      <c r="J424">
        <f t="shared" si="64"/>
        <v>0</v>
      </c>
      <c r="K424" s="14">
        <f t="shared" si="66"/>
        <v>-1.0000000000010001E-4</v>
      </c>
      <c r="L424">
        <f t="shared" si="67"/>
        <v>0</v>
      </c>
      <c r="M424">
        <f t="shared" si="68"/>
        <v>3.9999999999999925E-2</v>
      </c>
      <c r="N424">
        <f t="shared" si="69"/>
        <v>0</v>
      </c>
    </row>
    <row r="425" spans="1:14" x14ac:dyDescent="0.25">
      <c r="A425" t="s">
        <v>53</v>
      </c>
      <c r="B425" t="s">
        <v>52</v>
      </c>
      <c r="C425" t="s">
        <v>2036</v>
      </c>
      <c r="D425">
        <f t="shared" si="60"/>
        <v>1.04</v>
      </c>
      <c r="E425">
        <f t="shared" si="61"/>
        <v>4.0000000000000036E-2</v>
      </c>
      <c r="F425">
        <f t="shared" si="65"/>
        <v>0</v>
      </c>
      <c r="G425">
        <v>0.97</v>
      </c>
      <c r="H425">
        <f t="shared" si="62"/>
        <v>3.9999999999999925E-2</v>
      </c>
      <c r="I425">
        <f t="shared" si="63"/>
        <v>0</v>
      </c>
      <c r="J425">
        <f t="shared" si="64"/>
        <v>0</v>
      </c>
      <c r="K425" s="14">
        <f t="shared" si="66"/>
        <v>-1.1102230246251565E-16</v>
      </c>
      <c r="L425">
        <f t="shared" si="67"/>
        <v>0</v>
      </c>
      <c r="M425">
        <f t="shared" si="68"/>
        <v>3.9999999999999925E-2</v>
      </c>
      <c r="N425">
        <f t="shared" si="69"/>
        <v>0</v>
      </c>
    </row>
    <row r="426" spans="1:14" x14ac:dyDescent="0.25">
      <c r="A426" t="s">
        <v>51</v>
      </c>
      <c r="B426" t="s">
        <v>50</v>
      </c>
      <c r="C426" t="s">
        <v>2036</v>
      </c>
      <c r="D426">
        <f t="shared" si="60"/>
        <v>1.04</v>
      </c>
      <c r="E426">
        <f t="shared" si="61"/>
        <v>4.0000000000000036E-2</v>
      </c>
      <c r="F426">
        <f t="shared" si="65"/>
        <v>0</v>
      </c>
      <c r="G426">
        <v>0.97</v>
      </c>
      <c r="H426">
        <f t="shared" si="62"/>
        <v>3.9999999999999925E-2</v>
      </c>
      <c r="I426">
        <f t="shared" si="63"/>
        <v>0</v>
      </c>
      <c r="J426">
        <f t="shared" si="64"/>
        <v>0</v>
      </c>
      <c r="K426" s="14">
        <f t="shared" si="66"/>
        <v>-1.1102230246251565E-16</v>
      </c>
      <c r="L426">
        <f t="shared" si="67"/>
        <v>0</v>
      </c>
      <c r="M426">
        <f t="shared" si="68"/>
        <v>3.9999999999999925E-2</v>
      </c>
      <c r="N426">
        <f t="shared" si="69"/>
        <v>0</v>
      </c>
    </row>
    <row r="427" spans="1:14" x14ac:dyDescent="0.25">
      <c r="A427" t="s">
        <v>49</v>
      </c>
      <c r="B427" t="s">
        <v>48</v>
      </c>
      <c r="C427" t="s">
        <v>2036</v>
      </c>
      <c r="D427">
        <f t="shared" si="60"/>
        <v>1.04</v>
      </c>
      <c r="E427">
        <f t="shared" si="61"/>
        <v>4.0000000000000036E-2</v>
      </c>
      <c r="F427">
        <f t="shared" si="65"/>
        <v>0</v>
      </c>
      <c r="G427">
        <v>0.97</v>
      </c>
      <c r="H427">
        <f t="shared" si="62"/>
        <v>3.9999999999999925E-2</v>
      </c>
      <c r="I427">
        <f t="shared" si="63"/>
        <v>0</v>
      </c>
      <c r="J427">
        <f t="shared" si="64"/>
        <v>0</v>
      </c>
      <c r="K427" s="14">
        <f t="shared" si="66"/>
        <v>-1.1102230246251565E-16</v>
      </c>
      <c r="L427">
        <f t="shared" si="67"/>
        <v>0</v>
      </c>
      <c r="M427">
        <f t="shared" si="68"/>
        <v>3.9999999999999925E-2</v>
      </c>
      <c r="N427">
        <f t="shared" si="69"/>
        <v>0</v>
      </c>
    </row>
    <row r="428" spans="1:14" x14ac:dyDescent="0.25">
      <c r="A428" t="s">
        <v>47</v>
      </c>
      <c r="B428" t="s">
        <v>46</v>
      </c>
      <c r="C428" t="s">
        <v>2036</v>
      </c>
      <c r="D428">
        <f t="shared" si="60"/>
        <v>1.04</v>
      </c>
      <c r="E428">
        <f t="shared" si="61"/>
        <v>4.0000000000000036E-2</v>
      </c>
      <c r="F428">
        <f t="shared" si="65"/>
        <v>0</v>
      </c>
      <c r="G428">
        <v>0.97</v>
      </c>
      <c r="H428">
        <f t="shared" si="62"/>
        <v>3.9999999999999925E-2</v>
      </c>
      <c r="I428">
        <f t="shared" si="63"/>
        <v>0</v>
      </c>
      <c r="J428">
        <f t="shared" si="64"/>
        <v>0</v>
      </c>
      <c r="K428" s="14">
        <f t="shared" si="66"/>
        <v>-1.1102230246251565E-16</v>
      </c>
      <c r="L428">
        <f t="shared" si="67"/>
        <v>0</v>
      </c>
      <c r="M428">
        <f t="shared" si="68"/>
        <v>3.9999999999999925E-2</v>
      </c>
      <c r="N428">
        <f t="shared" si="69"/>
        <v>0</v>
      </c>
    </row>
    <row r="429" spans="1:14" x14ac:dyDescent="0.25">
      <c r="A429" t="s">
        <v>43</v>
      </c>
      <c r="B429" t="s">
        <v>42</v>
      </c>
      <c r="C429" t="s">
        <v>2036</v>
      </c>
      <c r="D429">
        <f t="shared" si="60"/>
        <v>1.04</v>
      </c>
      <c r="E429">
        <f t="shared" si="61"/>
        <v>4.0000000000000036E-2</v>
      </c>
      <c r="F429">
        <f t="shared" si="65"/>
        <v>0</v>
      </c>
      <c r="G429">
        <v>0.97</v>
      </c>
      <c r="H429">
        <f t="shared" si="62"/>
        <v>3.9999999999999925E-2</v>
      </c>
      <c r="I429">
        <f t="shared" si="63"/>
        <v>0</v>
      </c>
      <c r="J429">
        <f t="shared" si="64"/>
        <v>0</v>
      </c>
      <c r="K429" s="14">
        <f t="shared" si="66"/>
        <v>-1.1102230246251565E-16</v>
      </c>
      <c r="L429">
        <f t="shared" si="67"/>
        <v>0</v>
      </c>
      <c r="M429">
        <f t="shared" si="68"/>
        <v>3.9999999999999925E-2</v>
      </c>
      <c r="N429">
        <f t="shared" si="69"/>
        <v>0</v>
      </c>
    </row>
    <row r="430" spans="1:14" x14ac:dyDescent="0.25">
      <c r="A430" t="s">
        <v>39</v>
      </c>
      <c r="B430" t="s">
        <v>38</v>
      </c>
      <c r="C430" t="s">
        <v>2036</v>
      </c>
      <c r="D430">
        <f t="shared" si="60"/>
        <v>1.04</v>
      </c>
      <c r="E430">
        <f t="shared" si="61"/>
        <v>4.0000000000000036E-2</v>
      </c>
      <c r="F430">
        <f t="shared" si="65"/>
        <v>0</v>
      </c>
      <c r="G430">
        <v>0.97</v>
      </c>
      <c r="H430">
        <f t="shared" si="62"/>
        <v>3.9999999999999925E-2</v>
      </c>
      <c r="I430">
        <f t="shared" si="63"/>
        <v>0</v>
      </c>
      <c r="J430">
        <f t="shared" si="64"/>
        <v>0</v>
      </c>
      <c r="K430" s="14">
        <f t="shared" si="66"/>
        <v>-1.1102230246251565E-16</v>
      </c>
      <c r="L430">
        <f t="shared" si="67"/>
        <v>0</v>
      </c>
      <c r="M430">
        <f t="shared" si="68"/>
        <v>3.9999999999999925E-2</v>
      </c>
      <c r="N430">
        <f t="shared" si="69"/>
        <v>0</v>
      </c>
    </row>
    <row r="431" spans="1:14" x14ac:dyDescent="0.25">
      <c r="A431" t="s">
        <v>37</v>
      </c>
      <c r="B431" t="s">
        <v>36</v>
      </c>
      <c r="C431" t="s">
        <v>2036</v>
      </c>
      <c r="D431">
        <f t="shared" si="60"/>
        <v>1.04</v>
      </c>
      <c r="E431">
        <f t="shared" si="61"/>
        <v>4.0000000000000036E-2</v>
      </c>
      <c r="F431">
        <f t="shared" si="65"/>
        <v>0</v>
      </c>
      <c r="G431">
        <v>0.97</v>
      </c>
      <c r="H431">
        <f t="shared" si="62"/>
        <v>3.9999999999999925E-2</v>
      </c>
      <c r="I431">
        <f t="shared" si="63"/>
        <v>0</v>
      </c>
      <c r="J431">
        <f t="shared" si="64"/>
        <v>0</v>
      </c>
      <c r="K431" s="14">
        <f t="shared" si="66"/>
        <v>-1.1102230246251565E-16</v>
      </c>
      <c r="L431">
        <f t="shared" si="67"/>
        <v>0</v>
      </c>
      <c r="M431">
        <f t="shared" si="68"/>
        <v>3.9999999999999925E-2</v>
      </c>
      <c r="N431">
        <f t="shared" si="69"/>
        <v>0</v>
      </c>
    </row>
    <row r="432" spans="1:14" x14ac:dyDescent="0.25">
      <c r="A432" t="s">
        <v>35</v>
      </c>
      <c r="B432" t="s">
        <v>34</v>
      </c>
      <c r="C432" t="s">
        <v>2036</v>
      </c>
      <c r="D432">
        <f t="shared" si="60"/>
        <v>1.04</v>
      </c>
      <c r="E432">
        <f t="shared" si="61"/>
        <v>4.0000000000000036E-2</v>
      </c>
      <c r="F432">
        <f t="shared" si="65"/>
        <v>0</v>
      </c>
      <c r="G432">
        <v>0.97</v>
      </c>
      <c r="H432">
        <f t="shared" si="62"/>
        <v>3.9999999999999925E-2</v>
      </c>
      <c r="I432">
        <f t="shared" si="63"/>
        <v>0</v>
      </c>
      <c r="J432">
        <f t="shared" si="64"/>
        <v>0</v>
      </c>
      <c r="K432" s="14">
        <f t="shared" si="66"/>
        <v>-1.1102230246251565E-16</v>
      </c>
      <c r="L432">
        <f t="shared" si="67"/>
        <v>0</v>
      </c>
      <c r="M432">
        <f t="shared" si="68"/>
        <v>3.9999999999999925E-2</v>
      </c>
      <c r="N432">
        <f t="shared" si="69"/>
        <v>0</v>
      </c>
    </row>
    <row r="433" spans="1:14" x14ac:dyDescent="0.25">
      <c r="A433" t="s">
        <v>33</v>
      </c>
      <c r="B433" t="s">
        <v>32</v>
      </c>
      <c r="C433" t="s">
        <v>2036</v>
      </c>
      <c r="D433">
        <f t="shared" si="60"/>
        <v>1.04</v>
      </c>
      <c r="E433">
        <f t="shared" si="61"/>
        <v>4.0000000000000036E-2</v>
      </c>
      <c r="F433">
        <f t="shared" si="65"/>
        <v>0</v>
      </c>
      <c r="G433">
        <v>0.97</v>
      </c>
      <c r="H433">
        <f t="shared" si="62"/>
        <v>3.9999999999999925E-2</v>
      </c>
      <c r="I433">
        <f t="shared" si="63"/>
        <v>0</v>
      </c>
      <c r="J433">
        <f t="shared" si="64"/>
        <v>0</v>
      </c>
      <c r="K433" s="14">
        <f t="shared" si="66"/>
        <v>-1.1102230246251565E-16</v>
      </c>
      <c r="L433">
        <f t="shared" si="67"/>
        <v>0</v>
      </c>
      <c r="M433">
        <f t="shared" si="68"/>
        <v>3.9999999999999925E-2</v>
      </c>
      <c r="N433">
        <f t="shared" si="69"/>
        <v>0</v>
      </c>
    </row>
    <row r="434" spans="1:14" x14ac:dyDescent="0.25">
      <c r="A434" t="s">
        <v>31</v>
      </c>
      <c r="B434" t="s">
        <v>30</v>
      </c>
      <c r="C434" t="s">
        <v>2036</v>
      </c>
      <c r="D434">
        <f t="shared" si="60"/>
        <v>1.04</v>
      </c>
      <c r="E434">
        <f t="shared" si="61"/>
        <v>4.0000000000000036E-2</v>
      </c>
      <c r="F434">
        <f t="shared" si="65"/>
        <v>0</v>
      </c>
      <c r="G434">
        <v>0.97</v>
      </c>
      <c r="H434">
        <f t="shared" si="62"/>
        <v>3.9999999999999925E-2</v>
      </c>
      <c r="I434">
        <f t="shared" si="63"/>
        <v>0</v>
      </c>
      <c r="J434">
        <f t="shared" si="64"/>
        <v>0</v>
      </c>
      <c r="K434" s="14">
        <f t="shared" si="66"/>
        <v>-1.1102230246251565E-16</v>
      </c>
      <c r="L434">
        <f t="shared" si="67"/>
        <v>0</v>
      </c>
      <c r="M434">
        <f t="shared" si="68"/>
        <v>3.9999999999999925E-2</v>
      </c>
      <c r="N434">
        <f t="shared" si="69"/>
        <v>0</v>
      </c>
    </row>
    <row r="435" spans="1:14" x14ac:dyDescent="0.25">
      <c r="A435" t="s">
        <v>27</v>
      </c>
      <c r="B435" t="s">
        <v>26</v>
      </c>
      <c r="C435" t="s">
        <v>2036</v>
      </c>
      <c r="D435">
        <f t="shared" si="60"/>
        <v>1.04</v>
      </c>
      <c r="E435">
        <f t="shared" si="61"/>
        <v>4.0000000000000036E-2</v>
      </c>
      <c r="F435">
        <f t="shared" si="65"/>
        <v>0</v>
      </c>
      <c r="G435">
        <v>0.97</v>
      </c>
      <c r="H435">
        <f t="shared" si="62"/>
        <v>3.9999999999999925E-2</v>
      </c>
      <c r="I435">
        <f t="shared" si="63"/>
        <v>0</v>
      </c>
      <c r="J435">
        <f t="shared" si="64"/>
        <v>0</v>
      </c>
      <c r="K435" s="14">
        <f t="shared" si="66"/>
        <v>-1.1102230246251565E-16</v>
      </c>
      <c r="L435">
        <f t="shared" si="67"/>
        <v>0</v>
      </c>
      <c r="M435">
        <f t="shared" si="68"/>
        <v>3.9999999999999925E-2</v>
      </c>
      <c r="N435">
        <f t="shared" si="69"/>
        <v>0</v>
      </c>
    </row>
    <row r="436" spans="1:14" x14ac:dyDescent="0.25">
      <c r="A436" t="s">
        <v>21</v>
      </c>
      <c r="B436" t="s">
        <v>20</v>
      </c>
      <c r="C436" t="s">
        <v>2036</v>
      </c>
      <c r="D436">
        <f t="shared" si="60"/>
        <v>1.04</v>
      </c>
      <c r="E436">
        <f t="shared" si="61"/>
        <v>4.0000000000000036E-2</v>
      </c>
      <c r="F436">
        <f t="shared" si="65"/>
        <v>0</v>
      </c>
      <c r="G436">
        <v>0.97</v>
      </c>
      <c r="H436">
        <f t="shared" si="62"/>
        <v>3.9999999999999925E-2</v>
      </c>
      <c r="I436">
        <f t="shared" si="63"/>
        <v>0</v>
      </c>
      <c r="J436">
        <f t="shared" si="64"/>
        <v>0</v>
      </c>
      <c r="K436" s="14">
        <f t="shared" si="66"/>
        <v>-1.1102230246251565E-16</v>
      </c>
      <c r="L436">
        <f t="shared" si="67"/>
        <v>0</v>
      </c>
      <c r="M436">
        <f t="shared" si="68"/>
        <v>3.9999999999999925E-2</v>
      </c>
      <c r="N436">
        <f t="shared" si="69"/>
        <v>0</v>
      </c>
    </row>
    <row r="437" spans="1:14" x14ac:dyDescent="0.25">
      <c r="A437" t="s">
        <v>15</v>
      </c>
      <c r="B437" t="s">
        <v>14</v>
      </c>
      <c r="C437" t="s">
        <v>2036</v>
      </c>
      <c r="D437">
        <f t="shared" si="60"/>
        <v>1.04</v>
      </c>
      <c r="E437">
        <f t="shared" si="61"/>
        <v>4.0000000000000036E-2</v>
      </c>
      <c r="F437">
        <f t="shared" si="65"/>
        <v>0</v>
      </c>
      <c r="G437">
        <v>0.97</v>
      </c>
      <c r="H437">
        <f t="shared" si="62"/>
        <v>3.9999999999999925E-2</v>
      </c>
      <c r="I437">
        <f t="shared" si="63"/>
        <v>0</v>
      </c>
      <c r="J437">
        <f t="shared" si="64"/>
        <v>0</v>
      </c>
      <c r="K437" s="14">
        <f t="shared" si="66"/>
        <v>-1.1102230246251565E-16</v>
      </c>
      <c r="L437">
        <f t="shared" si="67"/>
        <v>0</v>
      </c>
      <c r="M437">
        <f t="shared" si="68"/>
        <v>3.9999999999999925E-2</v>
      </c>
      <c r="N437">
        <f t="shared" si="69"/>
        <v>0</v>
      </c>
    </row>
    <row r="438" spans="1:14" x14ac:dyDescent="0.25">
      <c r="A438" t="s">
        <v>13</v>
      </c>
      <c r="B438" t="s">
        <v>12</v>
      </c>
      <c r="C438" t="s">
        <v>2036</v>
      </c>
      <c r="D438">
        <f t="shared" si="60"/>
        <v>1.04</v>
      </c>
      <c r="E438">
        <f t="shared" si="61"/>
        <v>4.0000000000000036E-2</v>
      </c>
      <c r="F438">
        <f t="shared" si="65"/>
        <v>0</v>
      </c>
      <c r="G438">
        <v>0.97</v>
      </c>
      <c r="H438">
        <f t="shared" si="62"/>
        <v>3.9999999999999925E-2</v>
      </c>
      <c r="I438">
        <f t="shared" si="63"/>
        <v>0</v>
      </c>
      <c r="J438">
        <f t="shared" si="64"/>
        <v>0</v>
      </c>
      <c r="K438" s="14">
        <f t="shared" si="66"/>
        <v>-1.1102230246251565E-16</v>
      </c>
      <c r="L438">
        <f t="shared" si="67"/>
        <v>0</v>
      </c>
      <c r="M438">
        <f t="shared" si="68"/>
        <v>3.9999999999999925E-2</v>
      </c>
      <c r="N438">
        <f t="shared" si="69"/>
        <v>0</v>
      </c>
    </row>
    <row r="439" spans="1:14" x14ac:dyDescent="0.25">
      <c r="A439" t="s">
        <v>11</v>
      </c>
      <c r="B439" t="s">
        <v>10</v>
      </c>
      <c r="C439" t="s">
        <v>2036</v>
      </c>
      <c r="D439">
        <f t="shared" si="60"/>
        <v>1.04</v>
      </c>
      <c r="E439">
        <f t="shared" si="61"/>
        <v>4.0000000000000036E-2</v>
      </c>
      <c r="F439">
        <f t="shared" si="65"/>
        <v>0</v>
      </c>
      <c r="G439">
        <v>0.97</v>
      </c>
      <c r="H439">
        <f t="shared" si="62"/>
        <v>3.9999999999999925E-2</v>
      </c>
      <c r="I439">
        <f t="shared" si="63"/>
        <v>0</v>
      </c>
      <c r="J439">
        <f t="shared" si="64"/>
        <v>0</v>
      </c>
      <c r="K439" s="14">
        <f t="shared" si="66"/>
        <v>-1.1102230246251565E-16</v>
      </c>
      <c r="L439">
        <f t="shared" si="67"/>
        <v>0</v>
      </c>
      <c r="M439">
        <f t="shared" si="68"/>
        <v>3.9999999999999925E-2</v>
      </c>
      <c r="N439">
        <f t="shared" si="69"/>
        <v>0</v>
      </c>
    </row>
    <row r="440" spans="1:14" x14ac:dyDescent="0.25">
      <c r="A440" t="s">
        <v>5</v>
      </c>
      <c r="B440" t="s">
        <v>4</v>
      </c>
      <c r="C440" t="s">
        <v>2036</v>
      </c>
      <c r="D440">
        <f t="shared" si="60"/>
        <v>1.04</v>
      </c>
      <c r="E440">
        <f t="shared" si="61"/>
        <v>4.0000000000000036E-2</v>
      </c>
      <c r="F440">
        <f t="shared" si="65"/>
        <v>0</v>
      </c>
      <c r="G440">
        <v>0.97</v>
      </c>
      <c r="H440">
        <f t="shared" si="62"/>
        <v>3.9999999999999925E-2</v>
      </c>
      <c r="I440">
        <f t="shared" si="63"/>
        <v>0</v>
      </c>
      <c r="J440">
        <f t="shared" si="64"/>
        <v>0</v>
      </c>
      <c r="K440" s="14">
        <f t="shared" si="66"/>
        <v>-1.1102230246251565E-16</v>
      </c>
      <c r="L440">
        <f t="shared" si="67"/>
        <v>0</v>
      </c>
      <c r="M440">
        <f t="shared" si="68"/>
        <v>3.9999999999999925E-2</v>
      </c>
      <c r="N440">
        <f t="shared" si="69"/>
        <v>0</v>
      </c>
    </row>
    <row r="441" spans="1:14" x14ac:dyDescent="0.25">
      <c r="A441" t="s">
        <v>3</v>
      </c>
      <c r="B441" t="s">
        <v>2</v>
      </c>
      <c r="C441" t="s">
        <v>2036</v>
      </c>
      <c r="D441">
        <f t="shared" si="60"/>
        <v>1.04</v>
      </c>
      <c r="E441">
        <f t="shared" si="61"/>
        <v>4.0000000000000036E-2</v>
      </c>
      <c r="F441">
        <f t="shared" si="65"/>
        <v>0</v>
      </c>
      <c r="G441">
        <v>0.97</v>
      </c>
      <c r="H441">
        <f t="shared" si="62"/>
        <v>3.9999999999999925E-2</v>
      </c>
      <c r="I441">
        <f t="shared" si="63"/>
        <v>0</v>
      </c>
      <c r="J441">
        <f t="shared" si="64"/>
        <v>0</v>
      </c>
      <c r="K441" s="14">
        <f t="shared" si="66"/>
        <v>-1.1102230246251565E-16</v>
      </c>
      <c r="L441">
        <f t="shared" si="67"/>
        <v>0</v>
      </c>
      <c r="M441">
        <f t="shared" si="68"/>
        <v>3.9999999999999925E-2</v>
      </c>
      <c r="N441">
        <f t="shared" si="69"/>
        <v>0</v>
      </c>
    </row>
    <row r="442" spans="1:14" x14ac:dyDescent="0.25">
      <c r="A442" t="s">
        <v>1889</v>
      </c>
      <c r="B442" t="s">
        <v>1888</v>
      </c>
      <c r="C442" t="s">
        <v>2036</v>
      </c>
      <c r="D442">
        <f t="shared" si="60"/>
        <v>1.04</v>
      </c>
      <c r="E442">
        <f t="shared" si="61"/>
        <v>4.0000000000000036E-2</v>
      </c>
      <c r="F442">
        <f t="shared" si="65"/>
        <v>0</v>
      </c>
      <c r="G442">
        <v>0.97010000000000018</v>
      </c>
      <c r="H442">
        <f t="shared" si="62"/>
        <v>4.0100000000000136E-2</v>
      </c>
      <c r="I442">
        <f t="shared" si="63"/>
        <v>0</v>
      </c>
      <c r="J442">
        <f t="shared" si="64"/>
        <v>0</v>
      </c>
      <c r="K442" s="14">
        <f t="shared" si="66"/>
        <v>1.0000000000010001E-4</v>
      </c>
      <c r="L442">
        <f t="shared" si="67"/>
        <v>0</v>
      </c>
      <c r="M442">
        <f t="shared" si="68"/>
        <v>4.0000000000000036E-2</v>
      </c>
      <c r="N442">
        <f t="shared" si="69"/>
        <v>0</v>
      </c>
    </row>
    <row r="443" spans="1:14" x14ac:dyDescent="0.25">
      <c r="A443" t="s">
        <v>1528</v>
      </c>
      <c r="B443" t="s">
        <v>1527</v>
      </c>
      <c r="C443" t="s">
        <v>2036</v>
      </c>
      <c r="D443">
        <f t="shared" si="60"/>
        <v>1.0401</v>
      </c>
      <c r="E443">
        <f t="shared" si="61"/>
        <v>4.0100000000000025E-2</v>
      </c>
      <c r="F443">
        <f t="shared" si="65"/>
        <v>0</v>
      </c>
      <c r="G443">
        <v>0.97010000000000018</v>
      </c>
      <c r="H443">
        <f t="shared" si="62"/>
        <v>4.0100000000000136E-2</v>
      </c>
      <c r="I443">
        <f t="shared" si="63"/>
        <v>0</v>
      </c>
      <c r="J443">
        <f t="shared" si="64"/>
        <v>0</v>
      </c>
      <c r="K443" s="14">
        <f t="shared" si="66"/>
        <v>1.1102230246251565E-16</v>
      </c>
      <c r="L443">
        <f t="shared" si="67"/>
        <v>0</v>
      </c>
      <c r="M443">
        <f t="shared" si="68"/>
        <v>4.0100000000000025E-2</v>
      </c>
      <c r="N443">
        <f t="shared" si="69"/>
        <v>0</v>
      </c>
    </row>
    <row r="444" spans="1:14" x14ac:dyDescent="0.25">
      <c r="A444" t="s">
        <v>1484</v>
      </c>
      <c r="B444" t="s">
        <v>1483</v>
      </c>
      <c r="C444" t="s">
        <v>2036</v>
      </c>
      <c r="D444">
        <f t="shared" si="60"/>
        <v>1.0401</v>
      </c>
      <c r="E444">
        <f t="shared" si="61"/>
        <v>4.0100000000000025E-2</v>
      </c>
      <c r="F444">
        <f t="shared" si="65"/>
        <v>0</v>
      </c>
      <c r="G444">
        <v>0.97010000000000018</v>
      </c>
      <c r="H444">
        <f t="shared" si="62"/>
        <v>4.0100000000000136E-2</v>
      </c>
      <c r="I444">
        <f t="shared" si="63"/>
        <v>0</v>
      </c>
      <c r="J444">
        <f t="shared" si="64"/>
        <v>0</v>
      </c>
      <c r="K444" s="14">
        <f t="shared" si="66"/>
        <v>1.1102230246251565E-16</v>
      </c>
      <c r="L444">
        <f t="shared" si="67"/>
        <v>0</v>
      </c>
      <c r="M444">
        <f t="shared" si="68"/>
        <v>4.0100000000000025E-2</v>
      </c>
      <c r="N444">
        <f t="shared" si="69"/>
        <v>0</v>
      </c>
    </row>
    <row r="445" spans="1:14" x14ac:dyDescent="0.25">
      <c r="A445" t="s">
        <v>1448</v>
      </c>
      <c r="B445" t="s">
        <v>1447</v>
      </c>
      <c r="C445" t="s">
        <v>2036</v>
      </c>
      <c r="D445">
        <f t="shared" si="60"/>
        <v>1.0401</v>
      </c>
      <c r="E445">
        <f t="shared" si="61"/>
        <v>4.0100000000000025E-2</v>
      </c>
      <c r="F445">
        <f t="shared" si="65"/>
        <v>0</v>
      </c>
      <c r="G445">
        <v>0.97010000000000018</v>
      </c>
      <c r="H445">
        <f t="shared" si="62"/>
        <v>4.0100000000000136E-2</v>
      </c>
      <c r="I445">
        <f t="shared" si="63"/>
        <v>0</v>
      </c>
      <c r="J445">
        <f t="shared" si="64"/>
        <v>0</v>
      </c>
      <c r="K445" s="14">
        <f t="shared" si="66"/>
        <v>1.1102230246251565E-16</v>
      </c>
      <c r="L445">
        <f t="shared" si="67"/>
        <v>0</v>
      </c>
      <c r="M445">
        <f t="shared" si="68"/>
        <v>4.0100000000000025E-2</v>
      </c>
      <c r="N445">
        <f t="shared" si="69"/>
        <v>0</v>
      </c>
    </row>
    <row r="446" spans="1:14" x14ac:dyDescent="0.25">
      <c r="A446" t="s">
        <v>1064</v>
      </c>
      <c r="B446" t="s">
        <v>1063</v>
      </c>
      <c r="C446" t="s">
        <v>2036</v>
      </c>
      <c r="D446">
        <f t="shared" si="60"/>
        <v>1.0401</v>
      </c>
      <c r="E446">
        <f t="shared" si="61"/>
        <v>4.0100000000000025E-2</v>
      </c>
      <c r="F446">
        <f t="shared" si="65"/>
        <v>0</v>
      </c>
      <c r="G446">
        <v>0.97010000000000018</v>
      </c>
      <c r="H446">
        <f t="shared" si="62"/>
        <v>4.0100000000000136E-2</v>
      </c>
      <c r="I446">
        <f t="shared" si="63"/>
        <v>0</v>
      </c>
      <c r="J446">
        <f t="shared" si="64"/>
        <v>0</v>
      </c>
      <c r="K446" s="14">
        <f t="shared" si="66"/>
        <v>1.1102230246251565E-16</v>
      </c>
      <c r="L446">
        <f t="shared" si="67"/>
        <v>0</v>
      </c>
      <c r="M446">
        <f t="shared" si="68"/>
        <v>4.0100000000000025E-2</v>
      </c>
      <c r="N446">
        <f t="shared" si="69"/>
        <v>0</v>
      </c>
    </row>
    <row r="447" spans="1:14" x14ac:dyDescent="0.25">
      <c r="A447" t="s">
        <v>685</v>
      </c>
      <c r="B447" t="s">
        <v>684</v>
      </c>
      <c r="C447" t="s">
        <v>2036</v>
      </c>
      <c r="D447">
        <f t="shared" si="60"/>
        <v>1.0401</v>
      </c>
      <c r="E447">
        <f t="shared" si="61"/>
        <v>4.0100000000000025E-2</v>
      </c>
      <c r="F447">
        <f t="shared" si="65"/>
        <v>0</v>
      </c>
      <c r="G447">
        <v>0.97010000000000018</v>
      </c>
      <c r="H447">
        <f t="shared" si="62"/>
        <v>4.0100000000000136E-2</v>
      </c>
      <c r="I447">
        <f t="shared" si="63"/>
        <v>0</v>
      </c>
      <c r="J447">
        <f t="shared" si="64"/>
        <v>0</v>
      </c>
      <c r="K447" s="14">
        <f t="shared" si="66"/>
        <v>1.1102230246251565E-16</v>
      </c>
      <c r="L447">
        <f t="shared" si="67"/>
        <v>0</v>
      </c>
      <c r="M447">
        <f t="shared" si="68"/>
        <v>4.0100000000000025E-2</v>
      </c>
      <c r="N447">
        <f t="shared" si="69"/>
        <v>0</v>
      </c>
    </row>
    <row r="448" spans="1:14" x14ac:dyDescent="0.25">
      <c r="A448" t="s">
        <v>1272</v>
      </c>
      <c r="B448" t="s">
        <v>1271</v>
      </c>
      <c r="C448" t="s">
        <v>2036</v>
      </c>
      <c r="D448">
        <f t="shared" si="60"/>
        <v>1.0417000000000001</v>
      </c>
      <c r="E448">
        <f t="shared" si="61"/>
        <v>4.170000000000007E-2</v>
      </c>
      <c r="F448">
        <f t="shared" si="65"/>
        <v>0</v>
      </c>
      <c r="G448">
        <v>0.97170000000000001</v>
      </c>
      <c r="H448">
        <f t="shared" si="62"/>
        <v>4.1699999999999959E-2</v>
      </c>
      <c r="I448">
        <f t="shared" si="63"/>
        <v>0</v>
      </c>
      <c r="J448">
        <f t="shared" si="64"/>
        <v>0</v>
      </c>
      <c r="K448" s="14">
        <f t="shared" si="66"/>
        <v>-1.1102230246251565E-16</v>
      </c>
      <c r="L448">
        <f t="shared" si="67"/>
        <v>0</v>
      </c>
      <c r="M448">
        <f t="shared" si="68"/>
        <v>4.1699999999999959E-2</v>
      </c>
      <c r="N448">
        <f t="shared" si="69"/>
        <v>0</v>
      </c>
    </row>
    <row r="449" spans="1:14" x14ac:dyDescent="0.25">
      <c r="A449" t="s">
        <v>1138</v>
      </c>
      <c r="B449" t="s">
        <v>1137</v>
      </c>
      <c r="C449" t="s">
        <v>2036</v>
      </c>
      <c r="D449">
        <f t="shared" si="60"/>
        <v>0.98329999999999995</v>
      </c>
      <c r="E449">
        <f t="shared" si="61"/>
        <v>0.04</v>
      </c>
      <c r="F449">
        <f t="shared" si="65"/>
        <v>0</v>
      </c>
      <c r="G449">
        <v>0.98320000000000018</v>
      </c>
      <c r="H449">
        <f t="shared" si="62"/>
        <v>5.3200000000000136E-2</v>
      </c>
      <c r="I449">
        <f t="shared" si="63"/>
        <v>0</v>
      </c>
      <c r="J449">
        <f t="shared" si="64"/>
        <v>0</v>
      </c>
      <c r="K449" s="14">
        <f t="shared" si="66"/>
        <v>1.3200000000000135E-2</v>
      </c>
      <c r="L449">
        <f t="shared" si="67"/>
        <v>0</v>
      </c>
      <c r="M449">
        <f t="shared" si="68"/>
        <v>0.04</v>
      </c>
      <c r="N449">
        <f t="shared" si="69"/>
        <v>0</v>
      </c>
    </row>
    <row r="450" spans="1:14" x14ac:dyDescent="0.25">
      <c r="A450" t="s">
        <v>1897</v>
      </c>
      <c r="B450" t="s">
        <v>1896</v>
      </c>
      <c r="C450" t="s">
        <v>2036</v>
      </c>
      <c r="D450">
        <f t="shared" ref="D450:D513" si="70">VLOOKUP(A450,tax_rates,3,FALSE)</f>
        <v>1.0533000000000001</v>
      </c>
      <c r="E450">
        <f t="shared" ref="E450:E513" si="71">MAX(0.04,MIN(0.08,D450-1))</f>
        <v>5.3300000000000125E-2</v>
      </c>
      <c r="F450">
        <f t="shared" si="65"/>
        <v>0</v>
      </c>
      <c r="G450">
        <v>0.98329999999999995</v>
      </c>
      <c r="H450">
        <f t="shared" ref="H450:H513" si="72">MAX(MIN(0.08,G450-0.93),0)</f>
        <v>5.3299999999999903E-2</v>
      </c>
      <c r="I450">
        <f t="shared" ref="I450:I513" si="73">MAX(0,MIN(G450-0.93-H450,0.0583))</f>
        <v>0</v>
      </c>
      <c r="J450">
        <f t="shared" ref="J450:J513" si="74">IF(C450="y",G450-0.93-H450-I450,0)</f>
        <v>0</v>
      </c>
      <c r="K450" s="14">
        <f t="shared" si="66"/>
        <v>-2.2204460492503131E-16</v>
      </c>
      <c r="L450">
        <f t="shared" si="67"/>
        <v>0</v>
      </c>
      <c r="M450">
        <f t="shared" si="68"/>
        <v>5.3299999999999903E-2</v>
      </c>
      <c r="N450">
        <f t="shared" si="69"/>
        <v>0</v>
      </c>
    </row>
    <row r="451" spans="1:14" x14ac:dyDescent="0.25">
      <c r="A451" t="s">
        <v>167</v>
      </c>
      <c r="B451" t="s">
        <v>166</v>
      </c>
      <c r="C451" t="s">
        <v>2036</v>
      </c>
      <c r="D451">
        <f t="shared" si="70"/>
        <v>1.06</v>
      </c>
      <c r="E451">
        <f t="shared" si="71"/>
        <v>6.0000000000000053E-2</v>
      </c>
      <c r="F451">
        <f t="shared" ref="F451:F514" si="75">MIN(MAX(D451-1-E451,0),0.0583)</f>
        <v>0</v>
      </c>
      <c r="G451">
        <v>0.99</v>
      </c>
      <c r="H451">
        <f t="shared" si="72"/>
        <v>5.9999999999999942E-2</v>
      </c>
      <c r="I451">
        <f t="shared" si="73"/>
        <v>0</v>
      </c>
      <c r="J451">
        <f t="shared" si="74"/>
        <v>0</v>
      </c>
      <c r="K451" s="14">
        <f t="shared" ref="K451:K514" si="76">H451-E451</f>
        <v>-1.1102230246251565E-16</v>
      </c>
      <c r="L451">
        <f t="shared" ref="L451:L514" si="77">I451-F451</f>
        <v>0</v>
      </c>
      <c r="M451">
        <f t="shared" ref="M451:M514" si="78">MIN(E451,H451)</f>
        <v>5.9999999999999942E-2</v>
      </c>
      <c r="N451">
        <f t="shared" ref="N451:N502" si="79">MIN(F451,I451)</f>
        <v>0</v>
      </c>
    </row>
    <row r="452" spans="1:14" x14ac:dyDescent="0.25">
      <c r="A452" t="s">
        <v>153</v>
      </c>
      <c r="B452" t="s">
        <v>152</v>
      </c>
      <c r="C452" t="s">
        <v>2036</v>
      </c>
      <c r="D452">
        <f t="shared" si="70"/>
        <v>1.06</v>
      </c>
      <c r="E452">
        <f t="shared" si="71"/>
        <v>6.0000000000000053E-2</v>
      </c>
      <c r="F452">
        <f t="shared" si="75"/>
        <v>0</v>
      </c>
      <c r="G452">
        <v>0.99</v>
      </c>
      <c r="H452">
        <f t="shared" si="72"/>
        <v>5.9999999999999942E-2</v>
      </c>
      <c r="I452">
        <f t="shared" si="73"/>
        <v>0</v>
      </c>
      <c r="J452">
        <f t="shared" si="74"/>
        <v>0</v>
      </c>
      <c r="K452" s="14">
        <f t="shared" si="76"/>
        <v>-1.1102230246251565E-16</v>
      </c>
      <c r="L452">
        <f t="shared" si="77"/>
        <v>0</v>
      </c>
      <c r="M452">
        <f t="shared" si="78"/>
        <v>5.9999999999999942E-2</v>
      </c>
      <c r="N452">
        <f t="shared" si="79"/>
        <v>0</v>
      </c>
    </row>
    <row r="453" spans="1:14" x14ac:dyDescent="0.25">
      <c r="A453" t="s">
        <v>2020</v>
      </c>
      <c r="B453" t="s">
        <v>2019</v>
      </c>
      <c r="C453" t="s">
        <v>2036</v>
      </c>
      <c r="D453">
        <f t="shared" si="70"/>
        <v>1.06</v>
      </c>
      <c r="E453">
        <f t="shared" si="71"/>
        <v>6.0000000000000053E-2</v>
      </c>
      <c r="F453">
        <f t="shared" si="75"/>
        <v>0</v>
      </c>
      <c r="G453">
        <v>0.99</v>
      </c>
      <c r="H453">
        <f t="shared" si="72"/>
        <v>5.9999999999999942E-2</v>
      </c>
      <c r="I453">
        <f t="shared" si="73"/>
        <v>0</v>
      </c>
      <c r="J453">
        <f t="shared" si="74"/>
        <v>0</v>
      </c>
      <c r="K453" s="14">
        <f t="shared" si="76"/>
        <v>-1.1102230246251565E-16</v>
      </c>
      <c r="L453">
        <f t="shared" si="77"/>
        <v>0</v>
      </c>
      <c r="M453">
        <f t="shared" si="78"/>
        <v>5.9999999999999942E-2</v>
      </c>
      <c r="N453">
        <f t="shared" si="79"/>
        <v>0</v>
      </c>
    </row>
    <row r="454" spans="1:14" x14ac:dyDescent="0.25">
      <c r="A454" t="s">
        <v>1996</v>
      </c>
      <c r="B454" t="s">
        <v>1995</v>
      </c>
      <c r="C454" t="s">
        <v>2036</v>
      </c>
      <c r="D454">
        <f t="shared" si="70"/>
        <v>1.06</v>
      </c>
      <c r="E454">
        <f t="shared" si="71"/>
        <v>6.0000000000000053E-2</v>
      </c>
      <c r="F454">
        <f t="shared" si="75"/>
        <v>0</v>
      </c>
      <c r="G454">
        <v>0.99</v>
      </c>
      <c r="H454">
        <f t="shared" si="72"/>
        <v>5.9999999999999942E-2</v>
      </c>
      <c r="I454">
        <f t="shared" si="73"/>
        <v>0</v>
      </c>
      <c r="J454">
        <f t="shared" si="74"/>
        <v>0</v>
      </c>
      <c r="K454" s="14">
        <f t="shared" si="76"/>
        <v>-1.1102230246251565E-16</v>
      </c>
      <c r="L454">
        <f t="shared" si="77"/>
        <v>0</v>
      </c>
      <c r="M454">
        <f t="shared" si="78"/>
        <v>5.9999999999999942E-2</v>
      </c>
      <c r="N454">
        <f t="shared" si="79"/>
        <v>0</v>
      </c>
    </row>
    <row r="455" spans="1:14" x14ac:dyDescent="0.25">
      <c r="A455" t="s">
        <v>1943</v>
      </c>
      <c r="B455" t="s">
        <v>1942</v>
      </c>
      <c r="C455" t="s">
        <v>2036</v>
      </c>
      <c r="D455">
        <f t="shared" si="70"/>
        <v>1.06</v>
      </c>
      <c r="E455">
        <f t="shared" si="71"/>
        <v>6.0000000000000053E-2</v>
      </c>
      <c r="F455">
        <f t="shared" si="75"/>
        <v>0</v>
      </c>
      <c r="G455">
        <v>0.99</v>
      </c>
      <c r="H455">
        <f t="shared" si="72"/>
        <v>5.9999999999999942E-2</v>
      </c>
      <c r="I455">
        <f t="shared" si="73"/>
        <v>0</v>
      </c>
      <c r="J455">
        <f t="shared" si="74"/>
        <v>0</v>
      </c>
      <c r="K455" s="14">
        <f t="shared" si="76"/>
        <v>-1.1102230246251565E-16</v>
      </c>
      <c r="L455">
        <f t="shared" si="77"/>
        <v>0</v>
      </c>
      <c r="M455">
        <f t="shared" si="78"/>
        <v>5.9999999999999942E-2</v>
      </c>
      <c r="N455">
        <f t="shared" si="79"/>
        <v>0</v>
      </c>
    </row>
    <row r="456" spans="1:14" x14ac:dyDescent="0.25">
      <c r="A456" t="s">
        <v>1933</v>
      </c>
      <c r="B456" t="s">
        <v>1932</v>
      </c>
      <c r="C456" t="s">
        <v>2036</v>
      </c>
      <c r="D456">
        <f t="shared" si="70"/>
        <v>1.06</v>
      </c>
      <c r="E456">
        <f t="shared" si="71"/>
        <v>6.0000000000000053E-2</v>
      </c>
      <c r="F456">
        <f t="shared" si="75"/>
        <v>0</v>
      </c>
      <c r="G456">
        <v>0.99</v>
      </c>
      <c r="H456">
        <f t="shared" si="72"/>
        <v>5.9999999999999942E-2</v>
      </c>
      <c r="I456">
        <f t="shared" si="73"/>
        <v>0</v>
      </c>
      <c r="J456">
        <f t="shared" si="74"/>
        <v>0</v>
      </c>
      <c r="K456" s="14">
        <f t="shared" si="76"/>
        <v>-1.1102230246251565E-16</v>
      </c>
      <c r="L456">
        <f t="shared" si="77"/>
        <v>0</v>
      </c>
      <c r="M456">
        <f t="shared" si="78"/>
        <v>5.9999999999999942E-2</v>
      </c>
      <c r="N456">
        <f t="shared" si="79"/>
        <v>0</v>
      </c>
    </row>
    <row r="457" spans="1:14" x14ac:dyDescent="0.25">
      <c r="A457" t="s">
        <v>1899</v>
      </c>
      <c r="B457" t="s">
        <v>1898</v>
      </c>
      <c r="C457" t="s">
        <v>2036</v>
      </c>
      <c r="D457">
        <f t="shared" si="70"/>
        <v>1.06</v>
      </c>
      <c r="E457">
        <f t="shared" si="71"/>
        <v>6.0000000000000053E-2</v>
      </c>
      <c r="F457">
        <f t="shared" si="75"/>
        <v>0</v>
      </c>
      <c r="G457">
        <v>0.99</v>
      </c>
      <c r="H457">
        <f t="shared" si="72"/>
        <v>5.9999999999999942E-2</v>
      </c>
      <c r="I457">
        <f t="shared" si="73"/>
        <v>0</v>
      </c>
      <c r="J457">
        <f t="shared" si="74"/>
        <v>0</v>
      </c>
      <c r="K457" s="14">
        <f t="shared" si="76"/>
        <v>-1.1102230246251565E-16</v>
      </c>
      <c r="L457">
        <f t="shared" si="77"/>
        <v>0</v>
      </c>
      <c r="M457">
        <f t="shared" si="78"/>
        <v>5.9999999999999942E-2</v>
      </c>
      <c r="N457">
        <f t="shared" si="79"/>
        <v>0</v>
      </c>
    </row>
    <row r="458" spans="1:14" x14ac:dyDescent="0.25">
      <c r="A458" t="s">
        <v>1885</v>
      </c>
      <c r="B458" t="s">
        <v>1884</v>
      </c>
      <c r="C458" t="s">
        <v>2036</v>
      </c>
      <c r="D458">
        <f t="shared" si="70"/>
        <v>1.06</v>
      </c>
      <c r="E458">
        <f t="shared" si="71"/>
        <v>6.0000000000000053E-2</v>
      </c>
      <c r="F458">
        <f t="shared" si="75"/>
        <v>0</v>
      </c>
      <c r="G458">
        <v>0.99</v>
      </c>
      <c r="H458">
        <f t="shared" si="72"/>
        <v>5.9999999999999942E-2</v>
      </c>
      <c r="I458">
        <f t="shared" si="73"/>
        <v>0</v>
      </c>
      <c r="J458">
        <f t="shared" si="74"/>
        <v>0</v>
      </c>
      <c r="K458" s="14">
        <f t="shared" si="76"/>
        <v>-1.1102230246251565E-16</v>
      </c>
      <c r="L458">
        <f t="shared" si="77"/>
        <v>0</v>
      </c>
      <c r="M458">
        <f t="shared" si="78"/>
        <v>5.9999999999999942E-2</v>
      </c>
      <c r="N458">
        <f t="shared" si="79"/>
        <v>0</v>
      </c>
    </row>
    <row r="459" spans="1:14" x14ac:dyDescent="0.25">
      <c r="A459" t="s">
        <v>1857</v>
      </c>
      <c r="B459" t="s">
        <v>1856</v>
      </c>
      <c r="C459" t="s">
        <v>2036</v>
      </c>
      <c r="D459">
        <f t="shared" si="70"/>
        <v>1.06</v>
      </c>
      <c r="E459">
        <f t="shared" si="71"/>
        <v>6.0000000000000053E-2</v>
      </c>
      <c r="F459">
        <f t="shared" si="75"/>
        <v>0</v>
      </c>
      <c r="G459">
        <v>0.99</v>
      </c>
      <c r="H459">
        <f t="shared" si="72"/>
        <v>5.9999999999999942E-2</v>
      </c>
      <c r="I459">
        <f t="shared" si="73"/>
        <v>0</v>
      </c>
      <c r="J459">
        <f t="shared" si="74"/>
        <v>0</v>
      </c>
      <c r="K459" s="14">
        <f t="shared" si="76"/>
        <v>-1.1102230246251565E-16</v>
      </c>
      <c r="L459">
        <f t="shared" si="77"/>
        <v>0</v>
      </c>
      <c r="M459">
        <f t="shared" si="78"/>
        <v>5.9999999999999942E-2</v>
      </c>
      <c r="N459">
        <f t="shared" si="79"/>
        <v>0</v>
      </c>
    </row>
    <row r="460" spans="1:14" x14ac:dyDescent="0.25">
      <c r="A460" t="s">
        <v>1831</v>
      </c>
      <c r="B460" t="s">
        <v>1830</v>
      </c>
      <c r="C460" t="s">
        <v>2036</v>
      </c>
      <c r="D460">
        <f t="shared" si="70"/>
        <v>1.06</v>
      </c>
      <c r="E460">
        <f t="shared" si="71"/>
        <v>6.0000000000000053E-2</v>
      </c>
      <c r="F460">
        <f t="shared" si="75"/>
        <v>0</v>
      </c>
      <c r="G460">
        <v>0.99</v>
      </c>
      <c r="H460">
        <f t="shared" si="72"/>
        <v>5.9999999999999942E-2</v>
      </c>
      <c r="I460">
        <f t="shared" si="73"/>
        <v>0</v>
      </c>
      <c r="J460">
        <f t="shared" si="74"/>
        <v>0</v>
      </c>
      <c r="K460" s="14">
        <f t="shared" si="76"/>
        <v>-1.1102230246251565E-16</v>
      </c>
      <c r="L460">
        <f t="shared" si="77"/>
        <v>0</v>
      </c>
      <c r="M460">
        <f t="shared" si="78"/>
        <v>5.9999999999999942E-2</v>
      </c>
      <c r="N460">
        <f t="shared" si="79"/>
        <v>0</v>
      </c>
    </row>
    <row r="461" spans="1:14" x14ac:dyDescent="0.25">
      <c r="A461" t="s">
        <v>1829</v>
      </c>
      <c r="B461" t="s">
        <v>1828</v>
      </c>
      <c r="C461" t="s">
        <v>2036</v>
      </c>
      <c r="D461">
        <f t="shared" si="70"/>
        <v>1.06</v>
      </c>
      <c r="E461">
        <f t="shared" si="71"/>
        <v>6.0000000000000053E-2</v>
      </c>
      <c r="F461">
        <f t="shared" si="75"/>
        <v>0</v>
      </c>
      <c r="G461">
        <v>0.99</v>
      </c>
      <c r="H461">
        <f t="shared" si="72"/>
        <v>5.9999999999999942E-2</v>
      </c>
      <c r="I461">
        <f t="shared" si="73"/>
        <v>0</v>
      </c>
      <c r="J461">
        <f t="shared" si="74"/>
        <v>0</v>
      </c>
      <c r="K461" s="14">
        <f t="shared" si="76"/>
        <v>-1.1102230246251565E-16</v>
      </c>
      <c r="L461">
        <f t="shared" si="77"/>
        <v>0</v>
      </c>
      <c r="M461">
        <f t="shared" si="78"/>
        <v>5.9999999999999942E-2</v>
      </c>
      <c r="N461">
        <f t="shared" si="79"/>
        <v>0</v>
      </c>
    </row>
    <row r="462" spans="1:14" x14ac:dyDescent="0.25">
      <c r="A462" t="s">
        <v>1714</v>
      </c>
      <c r="B462" t="s">
        <v>1713</v>
      </c>
      <c r="C462" t="s">
        <v>2036</v>
      </c>
      <c r="D462">
        <f t="shared" si="70"/>
        <v>1.06</v>
      </c>
      <c r="E462">
        <f t="shared" si="71"/>
        <v>6.0000000000000053E-2</v>
      </c>
      <c r="F462">
        <f t="shared" si="75"/>
        <v>0</v>
      </c>
      <c r="G462">
        <v>0.99</v>
      </c>
      <c r="H462">
        <f t="shared" si="72"/>
        <v>5.9999999999999942E-2</v>
      </c>
      <c r="I462">
        <f t="shared" si="73"/>
        <v>0</v>
      </c>
      <c r="J462">
        <f t="shared" si="74"/>
        <v>0</v>
      </c>
      <c r="K462" s="14">
        <f t="shared" si="76"/>
        <v>-1.1102230246251565E-16</v>
      </c>
      <c r="L462">
        <f t="shared" si="77"/>
        <v>0</v>
      </c>
      <c r="M462">
        <f t="shared" si="78"/>
        <v>5.9999999999999942E-2</v>
      </c>
      <c r="N462">
        <f t="shared" si="79"/>
        <v>0</v>
      </c>
    </row>
    <row r="463" spans="1:14" x14ac:dyDescent="0.25">
      <c r="A463" t="s">
        <v>1712</v>
      </c>
      <c r="B463" t="s">
        <v>1711</v>
      </c>
      <c r="C463" t="s">
        <v>2036</v>
      </c>
      <c r="D463">
        <f t="shared" si="70"/>
        <v>1.06</v>
      </c>
      <c r="E463">
        <f t="shared" si="71"/>
        <v>6.0000000000000053E-2</v>
      </c>
      <c r="F463">
        <f t="shared" si="75"/>
        <v>0</v>
      </c>
      <c r="G463">
        <v>0.99</v>
      </c>
      <c r="H463">
        <f t="shared" si="72"/>
        <v>5.9999999999999942E-2</v>
      </c>
      <c r="I463">
        <f t="shared" si="73"/>
        <v>0</v>
      </c>
      <c r="J463">
        <f t="shared" si="74"/>
        <v>0</v>
      </c>
      <c r="K463" s="14">
        <f t="shared" si="76"/>
        <v>-1.1102230246251565E-16</v>
      </c>
      <c r="L463">
        <f t="shared" si="77"/>
        <v>0</v>
      </c>
      <c r="M463">
        <f t="shared" si="78"/>
        <v>5.9999999999999942E-2</v>
      </c>
      <c r="N463">
        <f t="shared" si="79"/>
        <v>0</v>
      </c>
    </row>
    <row r="464" spans="1:14" x14ac:dyDescent="0.25">
      <c r="A464" t="s">
        <v>1656</v>
      </c>
      <c r="B464" t="s">
        <v>1655</v>
      </c>
      <c r="C464" t="s">
        <v>2036</v>
      </c>
      <c r="D464">
        <f t="shared" si="70"/>
        <v>1.06</v>
      </c>
      <c r="E464">
        <f t="shared" si="71"/>
        <v>6.0000000000000053E-2</v>
      </c>
      <c r="F464">
        <f t="shared" si="75"/>
        <v>0</v>
      </c>
      <c r="G464">
        <v>0.99</v>
      </c>
      <c r="H464">
        <f t="shared" si="72"/>
        <v>5.9999999999999942E-2</v>
      </c>
      <c r="I464">
        <f t="shared" si="73"/>
        <v>0</v>
      </c>
      <c r="J464">
        <f t="shared" si="74"/>
        <v>0</v>
      </c>
      <c r="K464" s="14">
        <f t="shared" si="76"/>
        <v>-1.1102230246251565E-16</v>
      </c>
      <c r="L464">
        <f t="shared" si="77"/>
        <v>0</v>
      </c>
      <c r="M464">
        <f t="shared" si="78"/>
        <v>5.9999999999999942E-2</v>
      </c>
      <c r="N464">
        <f t="shared" si="79"/>
        <v>0</v>
      </c>
    </row>
    <row r="465" spans="1:14" x14ac:dyDescent="0.25">
      <c r="A465" t="s">
        <v>1618</v>
      </c>
      <c r="B465" t="s">
        <v>1617</v>
      </c>
      <c r="C465" t="s">
        <v>2036</v>
      </c>
      <c r="D465">
        <f t="shared" si="70"/>
        <v>1.06</v>
      </c>
      <c r="E465">
        <f t="shared" si="71"/>
        <v>6.0000000000000053E-2</v>
      </c>
      <c r="F465">
        <f t="shared" si="75"/>
        <v>0</v>
      </c>
      <c r="G465">
        <v>0.99</v>
      </c>
      <c r="H465">
        <f t="shared" si="72"/>
        <v>5.9999999999999942E-2</v>
      </c>
      <c r="I465">
        <f t="shared" si="73"/>
        <v>0</v>
      </c>
      <c r="J465">
        <f t="shared" si="74"/>
        <v>0</v>
      </c>
      <c r="K465" s="14">
        <f t="shared" si="76"/>
        <v>-1.1102230246251565E-16</v>
      </c>
      <c r="L465">
        <f t="shared" si="77"/>
        <v>0</v>
      </c>
      <c r="M465">
        <f t="shared" si="78"/>
        <v>5.9999999999999942E-2</v>
      </c>
      <c r="N465">
        <f t="shared" si="79"/>
        <v>0</v>
      </c>
    </row>
    <row r="466" spans="1:14" x14ac:dyDescent="0.25">
      <c r="A466" t="s">
        <v>1546</v>
      </c>
      <c r="B466" t="s">
        <v>1545</v>
      </c>
      <c r="C466" t="s">
        <v>2036</v>
      </c>
      <c r="D466">
        <f t="shared" si="70"/>
        <v>1.06</v>
      </c>
      <c r="E466">
        <f t="shared" si="71"/>
        <v>6.0000000000000053E-2</v>
      </c>
      <c r="F466">
        <f t="shared" si="75"/>
        <v>0</v>
      </c>
      <c r="G466">
        <v>0.99</v>
      </c>
      <c r="H466">
        <f t="shared" si="72"/>
        <v>5.9999999999999942E-2</v>
      </c>
      <c r="I466">
        <f t="shared" si="73"/>
        <v>0</v>
      </c>
      <c r="J466">
        <f t="shared" si="74"/>
        <v>0</v>
      </c>
      <c r="K466" s="14">
        <f t="shared" si="76"/>
        <v>-1.1102230246251565E-16</v>
      </c>
      <c r="L466">
        <f t="shared" si="77"/>
        <v>0</v>
      </c>
      <c r="M466">
        <f t="shared" si="78"/>
        <v>5.9999999999999942E-2</v>
      </c>
      <c r="N466">
        <f t="shared" si="79"/>
        <v>0</v>
      </c>
    </row>
    <row r="467" spans="1:14" x14ac:dyDescent="0.25">
      <c r="A467" t="s">
        <v>1504</v>
      </c>
      <c r="B467" t="s">
        <v>1503</v>
      </c>
      <c r="C467" t="s">
        <v>2036</v>
      </c>
      <c r="D467">
        <f t="shared" si="70"/>
        <v>1.06</v>
      </c>
      <c r="E467">
        <f t="shared" si="71"/>
        <v>6.0000000000000053E-2</v>
      </c>
      <c r="F467">
        <f t="shared" si="75"/>
        <v>0</v>
      </c>
      <c r="G467">
        <v>0.99</v>
      </c>
      <c r="H467">
        <f t="shared" si="72"/>
        <v>5.9999999999999942E-2</v>
      </c>
      <c r="I467">
        <f t="shared" si="73"/>
        <v>0</v>
      </c>
      <c r="J467">
        <f t="shared" si="74"/>
        <v>0</v>
      </c>
      <c r="K467" s="14">
        <f t="shared" si="76"/>
        <v>-1.1102230246251565E-16</v>
      </c>
      <c r="L467">
        <f t="shared" si="77"/>
        <v>0</v>
      </c>
      <c r="M467">
        <f t="shared" si="78"/>
        <v>5.9999999999999942E-2</v>
      </c>
      <c r="N467">
        <f t="shared" si="79"/>
        <v>0</v>
      </c>
    </row>
    <row r="468" spans="1:14" x14ac:dyDescent="0.25">
      <c r="A468" t="s">
        <v>1488</v>
      </c>
      <c r="B468" t="s">
        <v>1487</v>
      </c>
      <c r="C468" t="s">
        <v>2036</v>
      </c>
      <c r="D468">
        <f t="shared" si="70"/>
        <v>1.06</v>
      </c>
      <c r="E468">
        <f t="shared" si="71"/>
        <v>6.0000000000000053E-2</v>
      </c>
      <c r="F468">
        <f t="shared" si="75"/>
        <v>0</v>
      </c>
      <c r="G468">
        <v>0.99</v>
      </c>
      <c r="H468">
        <f t="shared" si="72"/>
        <v>5.9999999999999942E-2</v>
      </c>
      <c r="I468">
        <f t="shared" si="73"/>
        <v>0</v>
      </c>
      <c r="J468">
        <f t="shared" si="74"/>
        <v>0</v>
      </c>
      <c r="K468" s="14">
        <f t="shared" si="76"/>
        <v>-1.1102230246251565E-16</v>
      </c>
      <c r="L468">
        <f t="shared" si="77"/>
        <v>0</v>
      </c>
      <c r="M468">
        <f t="shared" si="78"/>
        <v>5.9999999999999942E-2</v>
      </c>
      <c r="N468">
        <f t="shared" si="79"/>
        <v>0</v>
      </c>
    </row>
    <row r="469" spans="1:14" x14ac:dyDescent="0.25">
      <c r="A469" t="s">
        <v>1462</v>
      </c>
      <c r="B469" t="s">
        <v>1461</v>
      </c>
      <c r="C469" t="s">
        <v>2036</v>
      </c>
      <c r="D469">
        <f t="shared" si="70"/>
        <v>1.06</v>
      </c>
      <c r="E469">
        <f t="shared" si="71"/>
        <v>6.0000000000000053E-2</v>
      </c>
      <c r="F469">
        <f t="shared" si="75"/>
        <v>0</v>
      </c>
      <c r="G469">
        <v>0.99</v>
      </c>
      <c r="H469">
        <f t="shared" si="72"/>
        <v>5.9999999999999942E-2</v>
      </c>
      <c r="I469">
        <f t="shared" si="73"/>
        <v>0</v>
      </c>
      <c r="J469">
        <f t="shared" si="74"/>
        <v>0</v>
      </c>
      <c r="K469" s="14">
        <f t="shared" si="76"/>
        <v>-1.1102230246251565E-16</v>
      </c>
      <c r="L469">
        <f t="shared" si="77"/>
        <v>0</v>
      </c>
      <c r="M469">
        <f t="shared" si="78"/>
        <v>5.9999999999999942E-2</v>
      </c>
      <c r="N469">
        <f t="shared" si="79"/>
        <v>0</v>
      </c>
    </row>
    <row r="470" spans="1:14" x14ac:dyDescent="0.25">
      <c r="A470" t="s">
        <v>1432</v>
      </c>
      <c r="B470" t="s">
        <v>1431</v>
      </c>
      <c r="C470" t="s">
        <v>2036</v>
      </c>
      <c r="D470">
        <f t="shared" si="70"/>
        <v>1.06</v>
      </c>
      <c r="E470">
        <f t="shared" si="71"/>
        <v>6.0000000000000053E-2</v>
      </c>
      <c r="F470">
        <f t="shared" si="75"/>
        <v>0</v>
      </c>
      <c r="G470">
        <v>0.99</v>
      </c>
      <c r="H470">
        <f t="shared" si="72"/>
        <v>5.9999999999999942E-2</v>
      </c>
      <c r="I470">
        <f t="shared" si="73"/>
        <v>0</v>
      </c>
      <c r="J470">
        <f t="shared" si="74"/>
        <v>0</v>
      </c>
      <c r="K470" s="14">
        <f t="shared" si="76"/>
        <v>-1.1102230246251565E-16</v>
      </c>
      <c r="L470">
        <f t="shared" si="77"/>
        <v>0</v>
      </c>
      <c r="M470">
        <f t="shared" si="78"/>
        <v>5.9999999999999942E-2</v>
      </c>
      <c r="N470">
        <f t="shared" si="79"/>
        <v>0</v>
      </c>
    </row>
    <row r="471" spans="1:14" x14ac:dyDescent="0.25">
      <c r="A471" t="s">
        <v>1424</v>
      </c>
      <c r="B471" t="s">
        <v>1423</v>
      </c>
      <c r="C471" t="s">
        <v>2036</v>
      </c>
      <c r="D471">
        <f t="shared" si="70"/>
        <v>1.06</v>
      </c>
      <c r="E471">
        <f t="shared" si="71"/>
        <v>6.0000000000000053E-2</v>
      </c>
      <c r="F471">
        <f t="shared" si="75"/>
        <v>0</v>
      </c>
      <c r="G471">
        <v>0.99</v>
      </c>
      <c r="H471">
        <f t="shared" si="72"/>
        <v>5.9999999999999942E-2</v>
      </c>
      <c r="I471">
        <f t="shared" si="73"/>
        <v>0</v>
      </c>
      <c r="J471">
        <f t="shared" si="74"/>
        <v>0</v>
      </c>
      <c r="K471" s="14">
        <f t="shared" si="76"/>
        <v>-1.1102230246251565E-16</v>
      </c>
      <c r="L471">
        <f t="shared" si="77"/>
        <v>0</v>
      </c>
      <c r="M471">
        <f t="shared" si="78"/>
        <v>5.9999999999999942E-2</v>
      </c>
      <c r="N471">
        <f t="shared" si="79"/>
        <v>0</v>
      </c>
    </row>
    <row r="472" spans="1:14" x14ac:dyDescent="0.25">
      <c r="A472" t="s">
        <v>1374</v>
      </c>
      <c r="B472" t="s">
        <v>1373</v>
      </c>
      <c r="C472" t="s">
        <v>2036</v>
      </c>
      <c r="D472">
        <f t="shared" si="70"/>
        <v>1.06</v>
      </c>
      <c r="E472">
        <f t="shared" si="71"/>
        <v>6.0000000000000053E-2</v>
      </c>
      <c r="F472">
        <f t="shared" si="75"/>
        <v>0</v>
      </c>
      <c r="G472">
        <v>0.99</v>
      </c>
      <c r="H472">
        <f t="shared" si="72"/>
        <v>5.9999999999999942E-2</v>
      </c>
      <c r="I472">
        <f t="shared" si="73"/>
        <v>0</v>
      </c>
      <c r="J472">
        <f t="shared" si="74"/>
        <v>0</v>
      </c>
      <c r="K472" s="14">
        <f t="shared" si="76"/>
        <v>-1.1102230246251565E-16</v>
      </c>
      <c r="L472">
        <f t="shared" si="77"/>
        <v>0</v>
      </c>
      <c r="M472">
        <f t="shared" si="78"/>
        <v>5.9999999999999942E-2</v>
      </c>
      <c r="N472">
        <f t="shared" si="79"/>
        <v>0</v>
      </c>
    </row>
    <row r="473" spans="1:14" x14ac:dyDescent="0.25">
      <c r="A473" t="s">
        <v>1372</v>
      </c>
      <c r="B473" t="s">
        <v>1371</v>
      </c>
      <c r="C473" t="s">
        <v>2036</v>
      </c>
      <c r="D473">
        <f t="shared" si="70"/>
        <v>1.06</v>
      </c>
      <c r="E473">
        <f t="shared" si="71"/>
        <v>6.0000000000000053E-2</v>
      </c>
      <c r="F473">
        <f t="shared" si="75"/>
        <v>0</v>
      </c>
      <c r="G473">
        <v>0.99</v>
      </c>
      <c r="H473">
        <f t="shared" si="72"/>
        <v>5.9999999999999942E-2</v>
      </c>
      <c r="I473">
        <f t="shared" si="73"/>
        <v>0</v>
      </c>
      <c r="J473">
        <f t="shared" si="74"/>
        <v>0</v>
      </c>
      <c r="K473" s="14">
        <f t="shared" si="76"/>
        <v>-1.1102230246251565E-16</v>
      </c>
      <c r="L473">
        <f t="shared" si="77"/>
        <v>0</v>
      </c>
      <c r="M473">
        <f t="shared" si="78"/>
        <v>5.9999999999999942E-2</v>
      </c>
      <c r="N473">
        <f t="shared" si="79"/>
        <v>0</v>
      </c>
    </row>
    <row r="474" spans="1:14" x14ac:dyDescent="0.25">
      <c r="A474" t="s">
        <v>1346</v>
      </c>
      <c r="B474" t="s">
        <v>1345</v>
      </c>
      <c r="C474" t="s">
        <v>2036</v>
      </c>
      <c r="D474">
        <f t="shared" si="70"/>
        <v>1.06</v>
      </c>
      <c r="E474">
        <f t="shared" si="71"/>
        <v>6.0000000000000053E-2</v>
      </c>
      <c r="F474">
        <f t="shared" si="75"/>
        <v>0</v>
      </c>
      <c r="G474">
        <v>0.99</v>
      </c>
      <c r="H474">
        <f t="shared" si="72"/>
        <v>5.9999999999999942E-2</v>
      </c>
      <c r="I474">
        <f t="shared" si="73"/>
        <v>0</v>
      </c>
      <c r="J474">
        <f t="shared" si="74"/>
        <v>0</v>
      </c>
      <c r="K474" s="14">
        <f t="shared" si="76"/>
        <v>-1.1102230246251565E-16</v>
      </c>
      <c r="L474">
        <f t="shared" si="77"/>
        <v>0</v>
      </c>
      <c r="M474">
        <f t="shared" si="78"/>
        <v>5.9999999999999942E-2</v>
      </c>
      <c r="N474">
        <f t="shared" si="79"/>
        <v>0</v>
      </c>
    </row>
    <row r="475" spans="1:14" x14ac:dyDescent="0.25">
      <c r="A475" t="s">
        <v>1266</v>
      </c>
      <c r="B475" t="s">
        <v>1265</v>
      </c>
      <c r="C475" t="s">
        <v>2036</v>
      </c>
      <c r="D475">
        <f t="shared" si="70"/>
        <v>1.06</v>
      </c>
      <c r="E475">
        <f t="shared" si="71"/>
        <v>6.0000000000000053E-2</v>
      </c>
      <c r="F475">
        <f t="shared" si="75"/>
        <v>0</v>
      </c>
      <c r="G475">
        <v>0.99</v>
      </c>
      <c r="H475">
        <f t="shared" si="72"/>
        <v>5.9999999999999942E-2</v>
      </c>
      <c r="I475">
        <f t="shared" si="73"/>
        <v>0</v>
      </c>
      <c r="J475">
        <f t="shared" si="74"/>
        <v>0</v>
      </c>
      <c r="K475" s="14">
        <f t="shared" si="76"/>
        <v>-1.1102230246251565E-16</v>
      </c>
      <c r="L475">
        <f t="shared" si="77"/>
        <v>0</v>
      </c>
      <c r="M475">
        <f t="shared" si="78"/>
        <v>5.9999999999999942E-2</v>
      </c>
      <c r="N475">
        <f t="shared" si="79"/>
        <v>0</v>
      </c>
    </row>
    <row r="476" spans="1:14" x14ac:dyDescent="0.25">
      <c r="A476" t="s">
        <v>1184</v>
      </c>
      <c r="B476" t="s">
        <v>1183</v>
      </c>
      <c r="C476" t="s">
        <v>2036</v>
      </c>
      <c r="D476">
        <f t="shared" si="70"/>
        <v>1.06</v>
      </c>
      <c r="E476">
        <f t="shared" si="71"/>
        <v>6.0000000000000053E-2</v>
      </c>
      <c r="F476">
        <f t="shared" si="75"/>
        <v>0</v>
      </c>
      <c r="G476">
        <v>0.99</v>
      </c>
      <c r="H476">
        <f t="shared" si="72"/>
        <v>5.9999999999999942E-2</v>
      </c>
      <c r="I476">
        <f t="shared" si="73"/>
        <v>0</v>
      </c>
      <c r="J476">
        <f t="shared" si="74"/>
        <v>0</v>
      </c>
      <c r="K476" s="14">
        <f t="shared" si="76"/>
        <v>-1.1102230246251565E-16</v>
      </c>
      <c r="L476">
        <f t="shared" si="77"/>
        <v>0</v>
      </c>
      <c r="M476">
        <f t="shared" si="78"/>
        <v>5.9999999999999942E-2</v>
      </c>
      <c r="N476">
        <f t="shared" si="79"/>
        <v>0</v>
      </c>
    </row>
    <row r="477" spans="1:14" x14ac:dyDescent="0.25">
      <c r="A477" t="s">
        <v>1126</v>
      </c>
      <c r="B477" t="s">
        <v>1125</v>
      </c>
      <c r="C477" t="s">
        <v>2036</v>
      </c>
      <c r="D477">
        <f t="shared" si="70"/>
        <v>1.06</v>
      </c>
      <c r="E477">
        <f t="shared" si="71"/>
        <v>6.0000000000000053E-2</v>
      </c>
      <c r="F477">
        <f t="shared" si="75"/>
        <v>0</v>
      </c>
      <c r="G477">
        <v>0.99</v>
      </c>
      <c r="H477">
        <f t="shared" si="72"/>
        <v>5.9999999999999942E-2</v>
      </c>
      <c r="I477">
        <f t="shared" si="73"/>
        <v>0</v>
      </c>
      <c r="J477">
        <f t="shared" si="74"/>
        <v>0</v>
      </c>
      <c r="K477" s="14">
        <f t="shared" si="76"/>
        <v>-1.1102230246251565E-16</v>
      </c>
      <c r="L477">
        <f t="shared" si="77"/>
        <v>0</v>
      </c>
      <c r="M477">
        <f t="shared" si="78"/>
        <v>5.9999999999999942E-2</v>
      </c>
      <c r="N477">
        <f t="shared" si="79"/>
        <v>0</v>
      </c>
    </row>
    <row r="478" spans="1:14" x14ac:dyDescent="0.25">
      <c r="A478" t="s">
        <v>1068</v>
      </c>
      <c r="B478" t="s">
        <v>1067</v>
      </c>
      <c r="C478" t="s">
        <v>2036</v>
      </c>
      <c r="D478">
        <f t="shared" si="70"/>
        <v>1.17</v>
      </c>
      <c r="E478">
        <f t="shared" si="71"/>
        <v>0.08</v>
      </c>
      <c r="F478">
        <f t="shared" si="75"/>
        <v>5.8299999999999998E-2</v>
      </c>
      <c r="G478">
        <v>0.99</v>
      </c>
      <c r="H478">
        <f t="shared" si="72"/>
        <v>5.9999999999999942E-2</v>
      </c>
      <c r="I478">
        <f t="shared" si="73"/>
        <v>0</v>
      </c>
      <c r="J478">
        <f t="shared" si="74"/>
        <v>0</v>
      </c>
      <c r="K478" s="14">
        <f t="shared" si="76"/>
        <v>-2.0000000000000059E-2</v>
      </c>
      <c r="L478">
        <f t="shared" si="77"/>
        <v>-5.8299999999999998E-2</v>
      </c>
      <c r="M478">
        <f t="shared" si="78"/>
        <v>5.9999999999999942E-2</v>
      </c>
      <c r="N478">
        <f t="shared" si="79"/>
        <v>0</v>
      </c>
    </row>
    <row r="479" spans="1:14" x14ac:dyDescent="0.25">
      <c r="A479" t="s">
        <v>2022</v>
      </c>
      <c r="B479" t="s">
        <v>2021</v>
      </c>
      <c r="C479" t="s">
        <v>2036</v>
      </c>
      <c r="D479">
        <f t="shared" si="70"/>
        <v>1.06</v>
      </c>
      <c r="E479">
        <f t="shared" si="71"/>
        <v>6.0000000000000053E-2</v>
      </c>
      <c r="F479">
        <f t="shared" si="75"/>
        <v>0</v>
      </c>
      <c r="G479">
        <v>0.99</v>
      </c>
      <c r="H479">
        <f t="shared" si="72"/>
        <v>5.9999999999999942E-2</v>
      </c>
      <c r="I479">
        <f t="shared" si="73"/>
        <v>0</v>
      </c>
      <c r="J479">
        <f t="shared" si="74"/>
        <v>0</v>
      </c>
      <c r="K479" s="14">
        <f t="shared" si="76"/>
        <v>-1.1102230246251565E-16</v>
      </c>
      <c r="L479">
        <f t="shared" si="77"/>
        <v>0</v>
      </c>
      <c r="M479">
        <f t="shared" si="78"/>
        <v>5.9999999999999942E-2</v>
      </c>
      <c r="N479">
        <f t="shared" si="79"/>
        <v>0</v>
      </c>
    </row>
    <row r="480" spans="1:14" x14ac:dyDescent="0.25">
      <c r="A480" t="s">
        <v>1020</v>
      </c>
      <c r="B480" t="s">
        <v>1019</v>
      </c>
      <c r="C480" t="s">
        <v>2036</v>
      </c>
      <c r="D480">
        <f t="shared" si="70"/>
        <v>1.06</v>
      </c>
      <c r="E480">
        <f t="shared" si="71"/>
        <v>6.0000000000000053E-2</v>
      </c>
      <c r="F480">
        <f t="shared" si="75"/>
        <v>0</v>
      </c>
      <c r="G480">
        <v>0.99</v>
      </c>
      <c r="H480">
        <f t="shared" si="72"/>
        <v>5.9999999999999942E-2</v>
      </c>
      <c r="I480">
        <f t="shared" si="73"/>
        <v>0</v>
      </c>
      <c r="J480">
        <f t="shared" si="74"/>
        <v>0</v>
      </c>
      <c r="K480" s="14">
        <f t="shared" si="76"/>
        <v>-1.1102230246251565E-16</v>
      </c>
      <c r="L480">
        <f t="shared" si="77"/>
        <v>0</v>
      </c>
      <c r="M480">
        <f t="shared" si="78"/>
        <v>5.9999999999999942E-2</v>
      </c>
      <c r="N480">
        <f t="shared" si="79"/>
        <v>0</v>
      </c>
    </row>
    <row r="481" spans="1:14" x14ac:dyDescent="0.25">
      <c r="A481" t="s">
        <v>1000</v>
      </c>
      <c r="B481" t="s">
        <v>999</v>
      </c>
      <c r="C481" t="s">
        <v>2036</v>
      </c>
      <c r="D481">
        <f t="shared" si="70"/>
        <v>1.06</v>
      </c>
      <c r="E481">
        <f t="shared" si="71"/>
        <v>6.0000000000000053E-2</v>
      </c>
      <c r="F481">
        <f t="shared" si="75"/>
        <v>0</v>
      </c>
      <c r="G481">
        <v>0.99</v>
      </c>
      <c r="H481">
        <f t="shared" si="72"/>
        <v>5.9999999999999942E-2</v>
      </c>
      <c r="I481">
        <f t="shared" si="73"/>
        <v>0</v>
      </c>
      <c r="J481">
        <f t="shared" si="74"/>
        <v>0</v>
      </c>
      <c r="K481" s="14">
        <f t="shared" si="76"/>
        <v>-1.1102230246251565E-16</v>
      </c>
      <c r="L481">
        <f t="shared" si="77"/>
        <v>0</v>
      </c>
      <c r="M481">
        <f t="shared" si="78"/>
        <v>5.9999999999999942E-2</v>
      </c>
      <c r="N481">
        <f t="shared" si="79"/>
        <v>0</v>
      </c>
    </row>
    <row r="482" spans="1:14" x14ac:dyDescent="0.25">
      <c r="A482" t="s">
        <v>944</v>
      </c>
      <c r="B482" t="s">
        <v>943</v>
      </c>
      <c r="C482" t="s">
        <v>2036</v>
      </c>
      <c r="D482">
        <f t="shared" si="70"/>
        <v>1.06</v>
      </c>
      <c r="E482">
        <f t="shared" si="71"/>
        <v>6.0000000000000053E-2</v>
      </c>
      <c r="F482">
        <f t="shared" si="75"/>
        <v>0</v>
      </c>
      <c r="G482">
        <v>0.99</v>
      </c>
      <c r="H482">
        <f t="shared" si="72"/>
        <v>5.9999999999999942E-2</v>
      </c>
      <c r="I482">
        <f t="shared" si="73"/>
        <v>0</v>
      </c>
      <c r="J482">
        <f t="shared" si="74"/>
        <v>0</v>
      </c>
      <c r="K482" s="14">
        <f t="shared" si="76"/>
        <v>-1.1102230246251565E-16</v>
      </c>
      <c r="L482">
        <f t="shared" si="77"/>
        <v>0</v>
      </c>
      <c r="M482">
        <f t="shared" si="78"/>
        <v>5.9999999999999942E-2</v>
      </c>
      <c r="N482">
        <f t="shared" si="79"/>
        <v>0</v>
      </c>
    </row>
    <row r="483" spans="1:14" x14ac:dyDescent="0.25">
      <c r="A483" t="s">
        <v>919</v>
      </c>
      <c r="B483" t="s">
        <v>918</v>
      </c>
      <c r="C483" t="s">
        <v>2036</v>
      </c>
      <c r="D483">
        <f t="shared" si="70"/>
        <v>1.06</v>
      </c>
      <c r="E483">
        <f t="shared" si="71"/>
        <v>6.0000000000000053E-2</v>
      </c>
      <c r="F483">
        <f t="shared" si="75"/>
        <v>0</v>
      </c>
      <c r="G483">
        <v>0.99</v>
      </c>
      <c r="H483">
        <f t="shared" si="72"/>
        <v>5.9999999999999942E-2</v>
      </c>
      <c r="I483">
        <f t="shared" si="73"/>
        <v>0</v>
      </c>
      <c r="J483">
        <f t="shared" si="74"/>
        <v>0</v>
      </c>
      <c r="K483" s="14">
        <f t="shared" si="76"/>
        <v>-1.1102230246251565E-16</v>
      </c>
      <c r="L483">
        <f t="shared" si="77"/>
        <v>0</v>
      </c>
      <c r="M483">
        <f t="shared" si="78"/>
        <v>5.9999999999999942E-2</v>
      </c>
      <c r="N483">
        <f t="shared" si="79"/>
        <v>0</v>
      </c>
    </row>
    <row r="484" spans="1:14" x14ac:dyDescent="0.25">
      <c r="A484" t="s">
        <v>905</v>
      </c>
      <c r="B484" t="s">
        <v>904</v>
      </c>
      <c r="C484" t="s">
        <v>2036</v>
      </c>
      <c r="D484">
        <f t="shared" si="70"/>
        <v>1.06</v>
      </c>
      <c r="E484">
        <f t="shared" si="71"/>
        <v>6.0000000000000053E-2</v>
      </c>
      <c r="F484">
        <f t="shared" si="75"/>
        <v>0</v>
      </c>
      <c r="G484">
        <v>0.99</v>
      </c>
      <c r="H484">
        <f t="shared" si="72"/>
        <v>5.9999999999999942E-2</v>
      </c>
      <c r="I484">
        <f t="shared" si="73"/>
        <v>0</v>
      </c>
      <c r="J484">
        <f t="shared" si="74"/>
        <v>0</v>
      </c>
      <c r="K484" s="14">
        <f t="shared" si="76"/>
        <v>-1.1102230246251565E-16</v>
      </c>
      <c r="L484">
        <f t="shared" si="77"/>
        <v>0</v>
      </c>
      <c r="M484">
        <f t="shared" si="78"/>
        <v>5.9999999999999942E-2</v>
      </c>
      <c r="N484">
        <f t="shared" si="79"/>
        <v>0</v>
      </c>
    </row>
    <row r="485" spans="1:14" x14ac:dyDescent="0.25">
      <c r="A485" t="s">
        <v>881</v>
      </c>
      <c r="B485" t="s">
        <v>880</v>
      </c>
      <c r="C485" t="s">
        <v>2036</v>
      </c>
      <c r="D485">
        <f t="shared" si="70"/>
        <v>1.06</v>
      </c>
      <c r="E485">
        <f t="shared" si="71"/>
        <v>6.0000000000000053E-2</v>
      </c>
      <c r="F485">
        <f t="shared" si="75"/>
        <v>0</v>
      </c>
      <c r="G485">
        <v>0.99</v>
      </c>
      <c r="H485">
        <f t="shared" si="72"/>
        <v>5.9999999999999942E-2</v>
      </c>
      <c r="I485">
        <f t="shared" si="73"/>
        <v>0</v>
      </c>
      <c r="J485">
        <f t="shared" si="74"/>
        <v>0</v>
      </c>
      <c r="K485" s="14">
        <f t="shared" si="76"/>
        <v>-1.1102230246251565E-16</v>
      </c>
      <c r="L485">
        <f t="shared" si="77"/>
        <v>0</v>
      </c>
      <c r="M485">
        <f t="shared" si="78"/>
        <v>5.9999999999999942E-2</v>
      </c>
      <c r="N485">
        <f t="shared" si="79"/>
        <v>0</v>
      </c>
    </row>
    <row r="486" spans="1:14" x14ac:dyDescent="0.25">
      <c r="A486" t="s">
        <v>873</v>
      </c>
      <c r="B486" t="s">
        <v>872</v>
      </c>
      <c r="C486" t="s">
        <v>2036</v>
      </c>
      <c r="D486">
        <f t="shared" si="70"/>
        <v>1.06</v>
      </c>
      <c r="E486">
        <f t="shared" si="71"/>
        <v>6.0000000000000053E-2</v>
      </c>
      <c r="F486">
        <f t="shared" si="75"/>
        <v>0</v>
      </c>
      <c r="G486">
        <v>0.99</v>
      </c>
      <c r="H486">
        <f t="shared" si="72"/>
        <v>5.9999999999999942E-2</v>
      </c>
      <c r="I486">
        <f t="shared" si="73"/>
        <v>0</v>
      </c>
      <c r="J486">
        <f t="shared" si="74"/>
        <v>0</v>
      </c>
      <c r="K486" s="14">
        <f t="shared" si="76"/>
        <v>-1.1102230246251565E-16</v>
      </c>
      <c r="L486">
        <f t="shared" si="77"/>
        <v>0</v>
      </c>
      <c r="M486">
        <f t="shared" si="78"/>
        <v>5.9999999999999942E-2</v>
      </c>
      <c r="N486">
        <f t="shared" si="79"/>
        <v>0</v>
      </c>
    </row>
    <row r="487" spans="1:14" x14ac:dyDescent="0.25">
      <c r="A487" t="s">
        <v>691</v>
      </c>
      <c r="B487" t="s">
        <v>690</v>
      </c>
      <c r="C487" t="s">
        <v>2036</v>
      </c>
      <c r="D487">
        <f t="shared" si="70"/>
        <v>1.06</v>
      </c>
      <c r="E487">
        <f t="shared" si="71"/>
        <v>6.0000000000000053E-2</v>
      </c>
      <c r="F487">
        <f t="shared" si="75"/>
        <v>0</v>
      </c>
      <c r="G487">
        <v>0.99</v>
      </c>
      <c r="H487">
        <f t="shared" si="72"/>
        <v>5.9999999999999942E-2</v>
      </c>
      <c r="I487">
        <f t="shared" si="73"/>
        <v>0</v>
      </c>
      <c r="J487">
        <f t="shared" si="74"/>
        <v>0</v>
      </c>
      <c r="K487" s="14">
        <f t="shared" si="76"/>
        <v>-1.1102230246251565E-16</v>
      </c>
      <c r="L487">
        <f t="shared" si="77"/>
        <v>0</v>
      </c>
      <c r="M487">
        <f t="shared" si="78"/>
        <v>5.9999999999999942E-2</v>
      </c>
      <c r="N487">
        <f t="shared" si="79"/>
        <v>0</v>
      </c>
    </row>
    <row r="488" spans="1:14" x14ac:dyDescent="0.25">
      <c r="A488" t="s">
        <v>661</v>
      </c>
      <c r="B488" t="s">
        <v>660</v>
      </c>
      <c r="C488" t="s">
        <v>2036</v>
      </c>
      <c r="D488">
        <f t="shared" si="70"/>
        <v>1.1051</v>
      </c>
      <c r="E488">
        <f t="shared" si="71"/>
        <v>0.08</v>
      </c>
      <c r="F488">
        <f t="shared" si="75"/>
        <v>2.509999999999997E-2</v>
      </c>
      <c r="G488">
        <v>0.99</v>
      </c>
      <c r="H488">
        <f t="shared" si="72"/>
        <v>5.9999999999999942E-2</v>
      </c>
      <c r="I488">
        <f t="shared" si="73"/>
        <v>0</v>
      </c>
      <c r="J488">
        <f t="shared" si="74"/>
        <v>0</v>
      </c>
      <c r="K488" s="14">
        <f t="shared" si="76"/>
        <v>-2.0000000000000059E-2</v>
      </c>
      <c r="L488">
        <f t="shared" si="77"/>
        <v>-2.509999999999997E-2</v>
      </c>
      <c r="M488">
        <f t="shared" si="78"/>
        <v>5.9999999999999942E-2</v>
      </c>
      <c r="N488">
        <f t="shared" si="79"/>
        <v>0</v>
      </c>
    </row>
    <row r="489" spans="1:14" x14ac:dyDescent="0.25">
      <c r="A489" t="s">
        <v>615</v>
      </c>
      <c r="B489" t="s">
        <v>614</v>
      </c>
      <c r="C489" t="s">
        <v>2036</v>
      </c>
      <c r="D489">
        <f t="shared" si="70"/>
        <v>1.06</v>
      </c>
      <c r="E489">
        <f t="shared" si="71"/>
        <v>6.0000000000000053E-2</v>
      </c>
      <c r="F489">
        <f t="shared" si="75"/>
        <v>0</v>
      </c>
      <c r="G489">
        <v>0.99</v>
      </c>
      <c r="H489">
        <f t="shared" si="72"/>
        <v>5.9999999999999942E-2</v>
      </c>
      <c r="I489">
        <f t="shared" si="73"/>
        <v>0</v>
      </c>
      <c r="J489">
        <f t="shared" si="74"/>
        <v>0</v>
      </c>
      <c r="K489" s="14">
        <f t="shared" si="76"/>
        <v>-1.1102230246251565E-16</v>
      </c>
      <c r="L489">
        <f t="shared" si="77"/>
        <v>0</v>
      </c>
      <c r="M489">
        <f t="shared" si="78"/>
        <v>5.9999999999999942E-2</v>
      </c>
      <c r="N489">
        <f t="shared" si="79"/>
        <v>0</v>
      </c>
    </row>
    <row r="490" spans="1:14" x14ac:dyDescent="0.25">
      <c r="A490" t="s">
        <v>579</v>
      </c>
      <c r="B490" t="s">
        <v>578</v>
      </c>
      <c r="C490" t="s">
        <v>2036</v>
      </c>
      <c r="D490">
        <f t="shared" si="70"/>
        <v>1.06</v>
      </c>
      <c r="E490">
        <f t="shared" si="71"/>
        <v>6.0000000000000053E-2</v>
      </c>
      <c r="F490">
        <f t="shared" si="75"/>
        <v>0</v>
      </c>
      <c r="G490">
        <v>0.99</v>
      </c>
      <c r="H490">
        <f t="shared" si="72"/>
        <v>5.9999999999999942E-2</v>
      </c>
      <c r="I490">
        <f t="shared" si="73"/>
        <v>0</v>
      </c>
      <c r="J490">
        <f t="shared" si="74"/>
        <v>0</v>
      </c>
      <c r="K490" s="14">
        <f t="shared" si="76"/>
        <v>-1.1102230246251565E-16</v>
      </c>
      <c r="L490">
        <f t="shared" si="77"/>
        <v>0</v>
      </c>
      <c r="M490">
        <f t="shared" si="78"/>
        <v>5.9999999999999942E-2</v>
      </c>
      <c r="N490">
        <f t="shared" si="79"/>
        <v>0</v>
      </c>
    </row>
    <row r="491" spans="1:14" x14ac:dyDescent="0.25">
      <c r="A491" t="s">
        <v>568</v>
      </c>
      <c r="B491" t="s">
        <v>567</v>
      </c>
      <c r="C491" t="s">
        <v>2036</v>
      </c>
      <c r="D491">
        <f t="shared" si="70"/>
        <v>1.06</v>
      </c>
      <c r="E491">
        <f t="shared" si="71"/>
        <v>6.0000000000000053E-2</v>
      </c>
      <c r="F491">
        <f t="shared" si="75"/>
        <v>0</v>
      </c>
      <c r="G491">
        <v>0.99</v>
      </c>
      <c r="H491">
        <f t="shared" si="72"/>
        <v>5.9999999999999942E-2</v>
      </c>
      <c r="I491">
        <f t="shared" si="73"/>
        <v>0</v>
      </c>
      <c r="J491">
        <f t="shared" si="74"/>
        <v>0</v>
      </c>
      <c r="K491" s="14">
        <f t="shared" si="76"/>
        <v>-1.1102230246251565E-16</v>
      </c>
      <c r="L491">
        <f t="shared" si="77"/>
        <v>0</v>
      </c>
      <c r="M491">
        <f t="shared" si="78"/>
        <v>5.9999999999999942E-2</v>
      </c>
      <c r="N491">
        <f t="shared" si="79"/>
        <v>0</v>
      </c>
    </row>
    <row r="492" spans="1:14" x14ac:dyDescent="0.25">
      <c r="A492" t="s">
        <v>528</v>
      </c>
      <c r="B492" t="s">
        <v>527</v>
      </c>
      <c r="C492" t="s">
        <v>2036</v>
      </c>
      <c r="D492">
        <f t="shared" si="70"/>
        <v>1.06</v>
      </c>
      <c r="E492">
        <f t="shared" si="71"/>
        <v>6.0000000000000053E-2</v>
      </c>
      <c r="F492">
        <f t="shared" si="75"/>
        <v>0</v>
      </c>
      <c r="G492">
        <v>0.99</v>
      </c>
      <c r="H492">
        <f t="shared" si="72"/>
        <v>5.9999999999999942E-2</v>
      </c>
      <c r="I492">
        <f t="shared" si="73"/>
        <v>0</v>
      </c>
      <c r="J492">
        <f t="shared" si="74"/>
        <v>0</v>
      </c>
      <c r="K492" s="14">
        <f t="shared" si="76"/>
        <v>-1.1102230246251565E-16</v>
      </c>
      <c r="L492">
        <f t="shared" si="77"/>
        <v>0</v>
      </c>
      <c r="M492">
        <f t="shared" si="78"/>
        <v>5.9999999999999942E-2</v>
      </c>
      <c r="N492">
        <f t="shared" si="79"/>
        <v>0</v>
      </c>
    </row>
    <row r="493" spans="1:14" x14ac:dyDescent="0.25">
      <c r="A493" t="s">
        <v>484</v>
      </c>
      <c r="B493" t="s">
        <v>483</v>
      </c>
      <c r="C493" t="s">
        <v>2036</v>
      </c>
      <c r="D493">
        <f t="shared" si="70"/>
        <v>1.06</v>
      </c>
      <c r="E493">
        <f t="shared" si="71"/>
        <v>6.0000000000000053E-2</v>
      </c>
      <c r="F493">
        <f t="shared" si="75"/>
        <v>0</v>
      </c>
      <c r="G493">
        <v>0.99</v>
      </c>
      <c r="H493">
        <f t="shared" si="72"/>
        <v>5.9999999999999942E-2</v>
      </c>
      <c r="I493">
        <f t="shared" si="73"/>
        <v>0</v>
      </c>
      <c r="J493">
        <f t="shared" si="74"/>
        <v>0</v>
      </c>
      <c r="K493" s="14">
        <f t="shared" si="76"/>
        <v>-1.1102230246251565E-16</v>
      </c>
      <c r="L493">
        <f t="shared" si="77"/>
        <v>0</v>
      </c>
      <c r="M493">
        <f t="shared" si="78"/>
        <v>5.9999999999999942E-2</v>
      </c>
      <c r="N493">
        <f t="shared" si="79"/>
        <v>0</v>
      </c>
    </row>
    <row r="494" spans="1:14" x14ac:dyDescent="0.25">
      <c r="A494" t="s">
        <v>418</v>
      </c>
      <c r="B494" t="s">
        <v>417</v>
      </c>
      <c r="C494" t="s">
        <v>2036</v>
      </c>
      <c r="D494">
        <f t="shared" si="70"/>
        <v>1.06</v>
      </c>
      <c r="E494">
        <f t="shared" si="71"/>
        <v>6.0000000000000053E-2</v>
      </c>
      <c r="F494">
        <f t="shared" si="75"/>
        <v>0</v>
      </c>
      <c r="G494">
        <v>0.99</v>
      </c>
      <c r="H494">
        <f t="shared" si="72"/>
        <v>5.9999999999999942E-2</v>
      </c>
      <c r="I494">
        <f t="shared" si="73"/>
        <v>0</v>
      </c>
      <c r="J494">
        <f t="shared" si="74"/>
        <v>0</v>
      </c>
      <c r="K494" s="14">
        <f t="shared" si="76"/>
        <v>-1.1102230246251565E-16</v>
      </c>
      <c r="L494">
        <f t="shared" si="77"/>
        <v>0</v>
      </c>
      <c r="M494">
        <f t="shared" si="78"/>
        <v>5.9999999999999942E-2</v>
      </c>
      <c r="N494">
        <f t="shared" si="79"/>
        <v>0</v>
      </c>
    </row>
    <row r="495" spans="1:14" x14ac:dyDescent="0.25">
      <c r="A495" t="s">
        <v>399</v>
      </c>
      <c r="B495" t="s">
        <v>398</v>
      </c>
      <c r="C495" t="s">
        <v>2036</v>
      </c>
      <c r="D495">
        <f t="shared" si="70"/>
        <v>1.06</v>
      </c>
      <c r="E495">
        <f t="shared" si="71"/>
        <v>6.0000000000000053E-2</v>
      </c>
      <c r="F495">
        <f t="shared" si="75"/>
        <v>0</v>
      </c>
      <c r="G495">
        <v>0.99</v>
      </c>
      <c r="H495">
        <f t="shared" si="72"/>
        <v>5.9999999999999942E-2</v>
      </c>
      <c r="I495">
        <f t="shared" si="73"/>
        <v>0</v>
      </c>
      <c r="J495">
        <f t="shared" si="74"/>
        <v>0</v>
      </c>
      <c r="K495" s="14">
        <f t="shared" si="76"/>
        <v>-1.1102230246251565E-16</v>
      </c>
      <c r="L495">
        <f t="shared" si="77"/>
        <v>0</v>
      </c>
      <c r="M495">
        <f t="shared" si="78"/>
        <v>5.9999999999999942E-2</v>
      </c>
      <c r="N495">
        <f t="shared" si="79"/>
        <v>0</v>
      </c>
    </row>
    <row r="496" spans="1:14" x14ac:dyDescent="0.25">
      <c r="A496" t="s">
        <v>385</v>
      </c>
      <c r="B496" t="s">
        <v>384</v>
      </c>
      <c r="C496" t="s">
        <v>2036</v>
      </c>
      <c r="D496">
        <f t="shared" si="70"/>
        <v>1.06</v>
      </c>
      <c r="E496">
        <f t="shared" si="71"/>
        <v>6.0000000000000053E-2</v>
      </c>
      <c r="F496">
        <f t="shared" si="75"/>
        <v>0</v>
      </c>
      <c r="G496">
        <v>0.99</v>
      </c>
      <c r="H496">
        <f t="shared" si="72"/>
        <v>5.9999999999999942E-2</v>
      </c>
      <c r="I496">
        <f t="shared" si="73"/>
        <v>0</v>
      </c>
      <c r="J496">
        <f t="shared" si="74"/>
        <v>0</v>
      </c>
      <c r="K496" s="14">
        <f t="shared" si="76"/>
        <v>-1.1102230246251565E-16</v>
      </c>
      <c r="L496">
        <f t="shared" si="77"/>
        <v>0</v>
      </c>
      <c r="M496">
        <f t="shared" si="78"/>
        <v>5.9999999999999942E-2</v>
      </c>
      <c r="N496">
        <f t="shared" si="79"/>
        <v>0</v>
      </c>
    </row>
    <row r="497" spans="1:14" x14ac:dyDescent="0.25">
      <c r="A497" t="s">
        <v>317</v>
      </c>
      <c r="B497" t="s">
        <v>316</v>
      </c>
      <c r="C497" t="s">
        <v>2036</v>
      </c>
      <c r="D497">
        <f t="shared" si="70"/>
        <v>1.06</v>
      </c>
      <c r="E497">
        <f t="shared" si="71"/>
        <v>6.0000000000000053E-2</v>
      </c>
      <c r="F497">
        <f t="shared" si="75"/>
        <v>0</v>
      </c>
      <c r="G497">
        <v>0.99</v>
      </c>
      <c r="H497">
        <f t="shared" si="72"/>
        <v>5.9999999999999942E-2</v>
      </c>
      <c r="I497">
        <f t="shared" si="73"/>
        <v>0</v>
      </c>
      <c r="J497">
        <f t="shared" si="74"/>
        <v>0</v>
      </c>
      <c r="K497" s="14">
        <f t="shared" si="76"/>
        <v>-1.1102230246251565E-16</v>
      </c>
      <c r="L497">
        <f t="shared" si="77"/>
        <v>0</v>
      </c>
      <c r="M497">
        <f t="shared" si="78"/>
        <v>5.9999999999999942E-2</v>
      </c>
      <c r="N497">
        <f t="shared" si="79"/>
        <v>0</v>
      </c>
    </row>
    <row r="498" spans="1:14" x14ac:dyDescent="0.25">
      <c r="A498" t="s">
        <v>313</v>
      </c>
      <c r="B498" t="s">
        <v>312</v>
      </c>
      <c r="C498" t="s">
        <v>2036</v>
      </c>
      <c r="D498">
        <f t="shared" si="70"/>
        <v>1.06</v>
      </c>
      <c r="E498">
        <f t="shared" si="71"/>
        <v>6.0000000000000053E-2</v>
      </c>
      <c r="F498">
        <f t="shared" si="75"/>
        <v>0</v>
      </c>
      <c r="G498">
        <v>0.99</v>
      </c>
      <c r="H498">
        <f t="shared" si="72"/>
        <v>5.9999999999999942E-2</v>
      </c>
      <c r="I498">
        <f t="shared" si="73"/>
        <v>0</v>
      </c>
      <c r="J498">
        <f t="shared" si="74"/>
        <v>0</v>
      </c>
      <c r="K498" s="14">
        <f t="shared" si="76"/>
        <v>-1.1102230246251565E-16</v>
      </c>
      <c r="L498">
        <f t="shared" si="77"/>
        <v>0</v>
      </c>
      <c r="M498">
        <f t="shared" si="78"/>
        <v>5.9999999999999942E-2</v>
      </c>
      <c r="N498">
        <f t="shared" si="79"/>
        <v>0</v>
      </c>
    </row>
    <row r="499" spans="1:14" x14ac:dyDescent="0.25">
      <c r="A499" t="s">
        <v>309</v>
      </c>
      <c r="B499" t="s">
        <v>308</v>
      </c>
      <c r="C499" t="s">
        <v>2036</v>
      </c>
      <c r="D499">
        <f t="shared" si="70"/>
        <v>1.06</v>
      </c>
      <c r="E499">
        <f t="shared" si="71"/>
        <v>6.0000000000000053E-2</v>
      </c>
      <c r="F499">
        <f t="shared" si="75"/>
        <v>0</v>
      </c>
      <c r="G499">
        <v>0.99</v>
      </c>
      <c r="H499">
        <f t="shared" si="72"/>
        <v>5.9999999999999942E-2</v>
      </c>
      <c r="I499">
        <f t="shared" si="73"/>
        <v>0</v>
      </c>
      <c r="J499">
        <f t="shared" si="74"/>
        <v>0</v>
      </c>
      <c r="K499" s="14">
        <f t="shared" si="76"/>
        <v>-1.1102230246251565E-16</v>
      </c>
      <c r="L499">
        <f t="shared" si="77"/>
        <v>0</v>
      </c>
      <c r="M499">
        <f t="shared" si="78"/>
        <v>5.9999999999999942E-2</v>
      </c>
      <c r="N499">
        <f t="shared" si="79"/>
        <v>0</v>
      </c>
    </row>
    <row r="500" spans="1:14" x14ac:dyDescent="0.25">
      <c r="A500" t="s">
        <v>307</v>
      </c>
      <c r="B500" t="s">
        <v>306</v>
      </c>
      <c r="C500" t="s">
        <v>2036</v>
      </c>
      <c r="D500">
        <f t="shared" si="70"/>
        <v>1.06</v>
      </c>
      <c r="E500">
        <f t="shared" si="71"/>
        <v>6.0000000000000053E-2</v>
      </c>
      <c r="F500">
        <f t="shared" si="75"/>
        <v>0</v>
      </c>
      <c r="G500">
        <v>0.99</v>
      </c>
      <c r="H500">
        <f t="shared" si="72"/>
        <v>5.9999999999999942E-2</v>
      </c>
      <c r="I500">
        <f t="shared" si="73"/>
        <v>0</v>
      </c>
      <c r="J500">
        <f t="shared" si="74"/>
        <v>0</v>
      </c>
      <c r="K500" s="14">
        <f t="shared" si="76"/>
        <v>-1.1102230246251565E-16</v>
      </c>
      <c r="L500">
        <f t="shared" si="77"/>
        <v>0</v>
      </c>
      <c r="M500">
        <f t="shared" si="78"/>
        <v>5.9999999999999942E-2</v>
      </c>
      <c r="N500">
        <f t="shared" si="79"/>
        <v>0</v>
      </c>
    </row>
    <row r="501" spans="1:14" x14ac:dyDescent="0.25">
      <c r="A501" t="s">
        <v>29</v>
      </c>
      <c r="B501" t="s">
        <v>28</v>
      </c>
      <c r="C501" t="s">
        <v>2036</v>
      </c>
      <c r="D501">
        <f t="shared" si="70"/>
        <v>1.06</v>
      </c>
      <c r="E501">
        <f t="shared" si="71"/>
        <v>6.0000000000000053E-2</v>
      </c>
      <c r="F501">
        <f t="shared" si="75"/>
        <v>0</v>
      </c>
      <c r="G501">
        <v>0.99</v>
      </c>
      <c r="H501">
        <f t="shared" si="72"/>
        <v>5.9999999999999942E-2</v>
      </c>
      <c r="I501">
        <f t="shared" si="73"/>
        <v>0</v>
      </c>
      <c r="J501">
        <f t="shared" si="74"/>
        <v>0</v>
      </c>
      <c r="K501" s="14">
        <f t="shared" si="76"/>
        <v>-1.1102230246251565E-16</v>
      </c>
      <c r="L501">
        <f t="shared" si="77"/>
        <v>0</v>
      </c>
      <c r="M501">
        <f t="shared" si="78"/>
        <v>5.9999999999999942E-2</v>
      </c>
      <c r="N501">
        <f t="shared" si="79"/>
        <v>0</v>
      </c>
    </row>
    <row r="502" spans="1:14" x14ac:dyDescent="0.25">
      <c r="A502" t="s">
        <v>343</v>
      </c>
      <c r="B502" t="s">
        <v>342</v>
      </c>
      <c r="C502" t="s">
        <v>2036</v>
      </c>
      <c r="D502">
        <f t="shared" si="70"/>
        <v>1.0781000000000001</v>
      </c>
      <c r="E502">
        <f t="shared" si="71"/>
        <v>7.8100000000000058E-2</v>
      </c>
      <c r="F502">
        <f t="shared" si="75"/>
        <v>0</v>
      </c>
      <c r="G502">
        <v>1.0081</v>
      </c>
      <c r="H502">
        <f t="shared" si="72"/>
        <v>7.8099999999999947E-2</v>
      </c>
      <c r="I502">
        <f t="shared" si="73"/>
        <v>0</v>
      </c>
      <c r="J502">
        <f t="shared" si="74"/>
        <v>0</v>
      </c>
      <c r="K502" s="14">
        <f t="shared" si="76"/>
        <v>-1.1102230246251565E-16</v>
      </c>
      <c r="L502">
        <f t="shared" si="77"/>
        <v>0</v>
      </c>
      <c r="M502">
        <f t="shared" si="78"/>
        <v>7.8099999999999947E-2</v>
      </c>
      <c r="N502">
        <f t="shared" si="79"/>
        <v>0</v>
      </c>
    </row>
    <row r="503" spans="1:14" x14ac:dyDescent="0.25">
      <c r="A503" t="s">
        <v>1604</v>
      </c>
      <c r="B503" t="s">
        <v>1603</v>
      </c>
      <c r="C503" t="s">
        <v>2036</v>
      </c>
      <c r="D503">
        <f t="shared" si="70"/>
        <v>1.0733000000000001</v>
      </c>
      <c r="E503">
        <f t="shared" si="71"/>
        <v>7.3300000000000143E-2</v>
      </c>
      <c r="F503">
        <f t="shared" si="75"/>
        <v>0</v>
      </c>
      <c r="G503">
        <v>1.0088000000000001</v>
      </c>
      <c r="H503">
        <f t="shared" si="72"/>
        <v>7.8800000000000092E-2</v>
      </c>
      <c r="I503">
        <f t="shared" si="73"/>
        <v>0</v>
      </c>
      <c r="J503">
        <f t="shared" si="74"/>
        <v>0</v>
      </c>
      <c r="K503" s="14">
        <f t="shared" si="76"/>
        <v>5.4999999999999494E-3</v>
      </c>
      <c r="L503">
        <f t="shared" si="77"/>
        <v>0</v>
      </c>
      <c r="M503">
        <f t="shared" si="78"/>
        <v>7.3300000000000143E-2</v>
      </c>
      <c r="N503">
        <f>MIN(F503,I503)</f>
        <v>0</v>
      </c>
    </row>
    <row r="504" spans="1:14" x14ac:dyDescent="0.25">
      <c r="A504" t="s">
        <v>319</v>
      </c>
      <c r="B504" t="s">
        <v>318</v>
      </c>
      <c r="C504" t="s">
        <v>2036</v>
      </c>
      <c r="D504">
        <f t="shared" si="70"/>
        <v>1.079</v>
      </c>
      <c r="E504">
        <f t="shared" si="71"/>
        <v>7.8999999999999959E-2</v>
      </c>
      <c r="F504">
        <f t="shared" si="75"/>
        <v>0</v>
      </c>
      <c r="G504">
        <v>1.0090000000000001</v>
      </c>
      <c r="H504">
        <f t="shared" si="72"/>
        <v>7.900000000000007E-2</v>
      </c>
      <c r="I504">
        <f t="shared" si="73"/>
        <v>0</v>
      </c>
      <c r="J504">
        <f t="shared" si="74"/>
        <v>0</v>
      </c>
      <c r="K504" s="14">
        <f t="shared" si="76"/>
        <v>1.1102230246251565E-16</v>
      </c>
      <c r="L504">
        <f t="shared" si="77"/>
        <v>0</v>
      </c>
      <c r="M504">
        <f t="shared" si="78"/>
        <v>7.8999999999999959E-2</v>
      </c>
      <c r="N504">
        <f t="shared" ref="N504:N532" si="80">MIN(F504,I504)</f>
        <v>0</v>
      </c>
    </row>
    <row r="505" spans="1:14" x14ac:dyDescent="0.25">
      <c r="A505" t="s">
        <v>1802</v>
      </c>
      <c r="B505" t="s">
        <v>1801</v>
      </c>
      <c r="C505" t="s">
        <v>2036</v>
      </c>
      <c r="D505">
        <f t="shared" si="70"/>
        <v>1.08</v>
      </c>
      <c r="E505">
        <f t="shared" si="71"/>
        <v>0.08</v>
      </c>
      <c r="F505">
        <f t="shared" si="75"/>
        <v>6.9388939039072284E-17</v>
      </c>
      <c r="G505">
        <v>1.01</v>
      </c>
      <c r="H505">
        <f t="shared" si="72"/>
        <v>7.999999999999996E-2</v>
      </c>
      <c r="I505">
        <f t="shared" si="73"/>
        <v>0</v>
      </c>
      <c r="J505">
        <f t="shared" si="74"/>
        <v>0</v>
      </c>
      <c r="K505" s="14">
        <f t="shared" si="76"/>
        <v>0</v>
      </c>
      <c r="L505">
        <f t="shared" si="77"/>
        <v>-6.9388939039072284E-17</v>
      </c>
      <c r="M505">
        <f t="shared" si="78"/>
        <v>7.999999999999996E-2</v>
      </c>
      <c r="N505">
        <f t="shared" si="80"/>
        <v>0</v>
      </c>
    </row>
    <row r="506" spans="1:14" x14ac:dyDescent="0.25">
      <c r="A506" t="s">
        <v>1710</v>
      </c>
      <c r="B506" t="s">
        <v>1709</v>
      </c>
      <c r="C506" t="s">
        <v>2036</v>
      </c>
      <c r="D506">
        <f t="shared" si="70"/>
        <v>1.08</v>
      </c>
      <c r="E506">
        <f t="shared" si="71"/>
        <v>0.08</v>
      </c>
      <c r="F506">
        <f t="shared" si="75"/>
        <v>6.9388939039072284E-17</v>
      </c>
      <c r="G506">
        <v>1.01</v>
      </c>
      <c r="H506">
        <f t="shared" si="72"/>
        <v>7.999999999999996E-2</v>
      </c>
      <c r="I506">
        <f t="shared" si="73"/>
        <v>0</v>
      </c>
      <c r="J506">
        <f t="shared" si="74"/>
        <v>0</v>
      </c>
      <c r="K506" s="14">
        <f t="shared" si="76"/>
        <v>0</v>
      </c>
      <c r="L506">
        <f t="shared" si="77"/>
        <v>-6.9388939039072284E-17</v>
      </c>
      <c r="M506">
        <f t="shared" si="78"/>
        <v>7.999999999999996E-2</v>
      </c>
      <c r="N506">
        <f t="shared" si="80"/>
        <v>0</v>
      </c>
    </row>
    <row r="507" spans="1:14" x14ac:dyDescent="0.25">
      <c r="A507" t="s">
        <v>695</v>
      </c>
      <c r="B507" t="s">
        <v>694</v>
      </c>
      <c r="C507" t="s">
        <v>2036</v>
      </c>
      <c r="D507">
        <f t="shared" si="70"/>
        <v>1.08</v>
      </c>
      <c r="E507">
        <f t="shared" si="71"/>
        <v>0.08</v>
      </c>
      <c r="F507">
        <f t="shared" si="75"/>
        <v>6.9388939039072284E-17</v>
      </c>
      <c r="G507">
        <v>1.01</v>
      </c>
      <c r="H507">
        <f t="shared" si="72"/>
        <v>7.999999999999996E-2</v>
      </c>
      <c r="I507">
        <f t="shared" si="73"/>
        <v>0</v>
      </c>
      <c r="J507">
        <f t="shared" si="74"/>
        <v>0</v>
      </c>
      <c r="K507" s="14">
        <f t="shared" si="76"/>
        <v>0</v>
      </c>
      <c r="L507">
        <f t="shared" si="77"/>
        <v>-6.9388939039072284E-17</v>
      </c>
      <c r="M507">
        <f t="shared" si="78"/>
        <v>7.999999999999996E-2</v>
      </c>
      <c r="N507">
        <f t="shared" si="80"/>
        <v>0</v>
      </c>
    </row>
    <row r="508" spans="1:14" x14ac:dyDescent="0.25">
      <c r="A508" t="s">
        <v>566</v>
      </c>
      <c r="B508" t="s">
        <v>565</v>
      </c>
      <c r="C508" t="s">
        <v>2036</v>
      </c>
      <c r="D508">
        <f t="shared" si="70"/>
        <v>1.08</v>
      </c>
      <c r="E508">
        <f t="shared" si="71"/>
        <v>0.08</v>
      </c>
      <c r="F508">
        <f t="shared" si="75"/>
        <v>6.9388939039072284E-17</v>
      </c>
      <c r="G508">
        <v>1.01</v>
      </c>
      <c r="H508">
        <f t="shared" si="72"/>
        <v>7.999999999999996E-2</v>
      </c>
      <c r="I508">
        <f t="shared" si="73"/>
        <v>0</v>
      </c>
      <c r="J508">
        <f t="shared" si="74"/>
        <v>0</v>
      </c>
      <c r="K508" s="14">
        <f t="shared" si="76"/>
        <v>0</v>
      </c>
      <c r="L508">
        <f t="shared" si="77"/>
        <v>-6.9388939039072284E-17</v>
      </c>
      <c r="M508">
        <f t="shared" si="78"/>
        <v>7.999999999999996E-2</v>
      </c>
      <c r="N508">
        <f t="shared" si="80"/>
        <v>0</v>
      </c>
    </row>
    <row r="509" spans="1:14" x14ac:dyDescent="0.25">
      <c r="A509" t="s">
        <v>424</v>
      </c>
      <c r="B509" t="s">
        <v>423</v>
      </c>
      <c r="C509" t="s">
        <v>2036</v>
      </c>
      <c r="D509">
        <f t="shared" si="70"/>
        <v>1.08</v>
      </c>
      <c r="E509">
        <f t="shared" si="71"/>
        <v>0.08</v>
      </c>
      <c r="F509">
        <f t="shared" si="75"/>
        <v>6.9388939039072284E-17</v>
      </c>
      <c r="G509">
        <v>1.01</v>
      </c>
      <c r="H509">
        <f t="shared" si="72"/>
        <v>7.999999999999996E-2</v>
      </c>
      <c r="I509">
        <f t="shared" si="73"/>
        <v>0</v>
      </c>
      <c r="J509">
        <f t="shared" si="74"/>
        <v>0</v>
      </c>
      <c r="K509" s="14">
        <f t="shared" si="76"/>
        <v>0</v>
      </c>
      <c r="L509">
        <f t="shared" si="77"/>
        <v>-6.9388939039072284E-17</v>
      </c>
      <c r="M509">
        <f t="shared" si="78"/>
        <v>7.999999999999996E-2</v>
      </c>
      <c r="N509">
        <f t="shared" si="80"/>
        <v>0</v>
      </c>
    </row>
    <row r="510" spans="1:14" x14ac:dyDescent="0.25">
      <c r="A510" t="s">
        <v>73</v>
      </c>
      <c r="B510" t="s">
        <v>72</v>
      </c>
      <c r="C510" t="s">
        <v>2036</v>
      </c>
      <c r="D510">
        <f t="shared" si="70"/>
        <v>1.08</v>
      </c>
      <c r="E510">
        <f t="shared" si="71"/>
        <v>0.08</v>
      </c>
      <c r="F510">
        <f t="shared" si="75"/>
        <v>6.9388939039072284E-17</v>
      </c>
      <c r="G510">
        <v>1.01</v>
      </c>
      <c r="H510">
        <f t="shared" si="72"/>
        <v>7.999999999999996E-2</v>
      </c>
      <c r="I510">
        <f t="shared" si="73"/>
        <v>0</v>
      </c>
      <c r="J510">
        <f t="shared" si="74"/>
        <v>0</v>
      </c>
      <c r="K510" s="14">
        <f t="shared" si="76"/>
        <v>0</v>
      </c>
      <c r="L510">
        <f t="shared" si="77"/>
        <v>-6.9388939039072284E-17</v>
      </c>
      <c r="M510">
        <f t="shared" si="78"/>
        <v>7.999999999999996E-2</v>
      </c>
      <c r="N510">
        <f t="shared" si="80"/>
        <v>0</v>
      </c>
    </row>
    <row r="511" spans="1:14" x14ac:dyDescent="0.25">
      <c r="A511" t="s">
        <v>265</v>
      </c>
      <c r="B511" t="s">
        <v>264</v>
      </c>
      <c r="C511" t="s">
        <v>2036</v>
      </c>
      <c r="D511">
        <f t="shared" si="70"/>
        <v>1.0823</v>
      </c>
      <c r="E511">
        <f t="shared" si="71"/>
        <v>0.08</v>
      </c>
      <c r="F511">
        <f t="shared" si="75"/>
        <v>2.3000000000000381E-3</v>
      </c>
      <c r="G511">
        <v>1.0114000000000001</v>
      </c>
      <c r="H511">
        <f t="shared" si="72"/>
        <v>0.08</v>
      </c>
      <c r="I511">
        <f t="shared" si="73"/>
        <v>1.4000000000000262E-3</v>
      </c>
      <c r="J511">
        <f t="shared" si="74"/>
        <v>0</v>
      </c>
      <c r="K511" s="14">
        <f t="shared" si="76"/>
        <v>0</v>
      </c>
      <c r="L511">
        <f t="shared" si="77"/>
        <v>-9.000000000000119E-4</v>
      </c>
      <c r="M511">
        <f t="shared" si="78"/>
        <v>0.08</v>
      </c>
      <c r="N511">
        <f t="shared" si="80"/>
        <v>1.4000000000000262E-3</v>
      </c>
    </row>
    <row r="512" spans="1:14" x14ac:dyDescent="0.25">
      <c r="A512" t="s">
        <v>411</v>
      </c>
      <c r="B512" t="s">
        <v>410</v>
      </c>
      <c r="C512" t="s">
        <v>2036</v>
      </c>
      <c r="D512">
        <f t="shared" si="70"/>
        <v>1.0839000000000003</v>
      </c>
      <c r="E512">
        <f t="shared" si="71"/>
        <v>0.08</v>
      </c>
      <c r="F512">
        <f t="shared" si="75"/>
        <v>3.900000000000306E-3</v>
      </c>
      <c r="G512">
        <v>1.0125</v>
      </c>
      <c r="H512">
        <f t="shared" si="72"/>
        <v>0.08</v>
      </c>
      <c r="I512">
        <f t="shared" si="73"/>
        <v>2.4999999999999051E-3</v>
      </c>
      <c r="J512">
        <f t="shared" si="74"/>
        <v>0</v>
      </c>
      <c r="K512" s="14">
        <f t="shared" si="76"/>
        <v>0</v>
      </c>
      <c r="L512">
        <f t="shared" si="77"/>
        <v>-1.4000000000004009E-3</v>
      </c>
      <c r="M512">
        <f t="shared" si="78"/>
        <v>0.08</v>
      </c>
      <c r="N512">
        <f t="shared" si="80"/>
        <v>2.4999999999999051E-3</v>
      </c>
    </row>
    <row r="513" spans="1:14" x14ac:dyDescent="0.25">
      <c r="A513" t="s">
        <v>77</v>
      </c>
      <c r="B513" t="s">
        <v>76</v>
      </c>
      <c r="C513" t="s">
        <v>2036</v>
      </c>
      <c r="D513">
        <f t="shared" si="70"/>
        <v>1.0900000000000001</v>
      </c>
      <c r="E513">
        <f t="shared" si="71"/>
        <v>0.08</v>
      </c>
      <c r="F513">
        <f t="shared" si="75"/>
        <v>1.0000000000000078E-2</v>
      </c>
      <c r="G513">
        <v>1.0150000000000001</v>
      </c>
      <c r="H513">
        <f t="shared" si="72"/>
        <v>0.08</v>
      </c>
      <c r="I513">
        <f t="shared" si="73"/>
        <v>5.0000000000000738E-3</v>
      </c>
      <c r="J513">
        <f t="shared" si="74"/>
        <v>0</v>
      </c>
      <c r="K513" s="14">
        <f t="shared" si="76"/>
        <v>0</v>
      </c>
      <c r="L513">
        <f t="shared" si="77"/>
        <v>-5.0000000000000044E-3</v>
      </c>
      <c r="M513">
        <f t="shared" si="78"/>
        <v>0.08</v>
      </c>
      <c r="N513">
        <f t="shared" si="80"/>
        <v>5.0000000000000738E-3</v>
      </c>
    </row>
    <row r="514" spans="1:14" x14ac:dyDescent="0.25">
      <c r="A514" t="s">
        <v>865</v>
      </c>
      <c r="B514" t="s">
        <v>864</v>
      </c>
      <c r="C514" t="s">
        <v>2036</v>
      </c>
      <c r="D514">
        <f t="shared" ref="D514:D577" si="81">VLOOKUP(A514,tax_rates,3,FALSE)</f>
        <v>1.0878000000000001</v>
      </c>
      <c r="E514">
        <f t="shared" ref="E514:E577" si="82">MAX(0.04,MIN(0.08,D514-1))</f>
        <v>0.08</v>
      </c>
      <c r="F514">
        <f t="shared" si="75"/>
        <v>7.8000000000000985E-3</v>
      </c>
      <c r="G514">
        <v>1.0151000000000001</v>
      </c>
      <c r="H514">
        <f t="shared" ref="H514:H577" si="83">MAX(MIN(0.08,G514-0.93),0)</f>
        <v>0.08</v>
      </c>
      <c r="I514">
        <f t="shared" ref="I514:I577" si="84">MAX(0,MIN(G514-0.93-H514,0.0583))</f>
        <v>5.1000000000000628E-3</v>
      </c>
      <c r="J514">
        <f t="shared" ref="J514:J577" si="85">IF(C514="y",G514-0.93-H514-I514,0)</f>
        <v>0</v>
      </c>
      <c r="K514" s="14">
        <f t="shared" si="76"/>
        <v>0</v>
      </c>
      <c r="L514">
        <f t="shared" si="77"/>
        <v>-2.7000000000000357E-3</v>
      </c>
      <c r="M514">
        <f t="shared" si="78"/>
        <v>0.08</v>
      </c>
      <c r="N514">
        <f t="shared" si="80"/>
        <v>5.1000000000000628E-3</v>
      </c>
    </row>
    <row r="515" spans="1:14" x14ac:dyDescent="0.25">
      <c r="A515" t="s">
        <v>1956</v>
      </c>
      <c r="B515" t="s">
        <v>1955</v>
      </c>
      <c r="C515" t="s">
        <v>2036</v>
      </c>
      <c r="D515">
        <f t="shared" si="81"/>
        <v>1.0900000000000001</v>
      </c>
      <c r="E515">
        <f t="shared" si="82"/>
        <v>0.08</v>
      </c>
      <c r="F515">
        <f t="shared" ref="F515:F578" si="86">MIN(MAX(D515-1-E515,0),0.0583)</f>
        <v>1.0000000000000078E-2</v>
      </c>
      <c r="G515">
        <v>1.0164</v>
      </c>
      <c r="H515">
        <f t="shared" si="83"/>
        <v>0.08</v>
      </c>
      <c r="I515">
        <f t="shared" si="84"/>
        <v>6.3999999999999196E-3</v>
      </c>
      <c r="J515">
        <f t="shared" si="85"/>
        <v>0</v>
      </c>
      <c r="K515" s="14">
        <f t="shared" ref="K515:K578" si="87">H515-E515</f>
        <v>0</v>
      </c>
      <c r="L515">
        <f t="shared" ref="L515:L578" si="88">I515-F515</f>
        <v>-3.6000000000001586E-3</v>
      </c>
      <c r="M515">
        <f t="shared" ref="M515:M578" si="89">MIN(E515,H515)</f>
        <v>0.08</v>
      </c>
      <c r="N515">
        <f t="shared" si="80"/>
        <v>6.3999999999999196E-3</v>
      </c>
    </row>
    <row r="516" spans="1:14" x14ac:dyDescent="0.25">
      <c r="A516" t="s">
        <v>1296</v>
      </c>
      <c r="B516" t="s">
        <v>1295</v>
      </c>
      <c r="C516" t="s">
        <v>2036</v>
      </c>
      <c r="D516">
        <f t="shared" si="81"/>
        <v>1.1100000000000001</v>
      </c>
      <c r="E516">
        <f t="shared" si="82"/>
        <v>0.08</v>
      </c>
      <c r="F516">
        <f t="shared" si="86"/>
        <v>3.0000000000000096E-2</v>
      </c>
      <c r="G516">
        <v>1.0164</v>
      </c>
      <c r="H516">
        <f t="shared" si="83"/>
        <v>0.08</v>
      </c>
      <c r="I516">
        <f t="shared" si="84"/>
        <v>6.3999999999999196E-3</v>
      </c>
      <c r="J516">
        <f t="shared" si="85"/>
        <v>0</v>
      </c>
      <c r="K516" s="14">
        <f t="shared" si="87"/>
        <v>0</v>
      </c>
      <c r="L516">
        <f t="shared" si="88"/>
        <v>-2.3600000000000176E-2</v>
      </c>
      <c r="M516">
        <f t="shared" si="89"/>
        <v>0.08</v>
      </c>
      <c r="N516">
        <f t="shared" si="80"/>
        <v>6.3999999999999196E-3</v>
      </c>
    </row>
    <row r="517" spans="1:14" x14ac:dyDescent="0.25">
      <c r="A517" t="s">
        <v>1554</v>
      </c>
      <c r="B517" t="s">
        <v>1553</v>
      </c>
      <c r="C517" t="s">
        <v>2036</v>
      </c>
      <c r="D517">
        <f t="shared" si="81"/>
        <v>1.0901000000000001</v>
      </c>
      <c r="E517">
        <f t="shared" si="82"/>
        <v>0.08</v>
      </c>
      <c r="F517">
        <f t="shared" si="86"/>
        <v>1.0100000000000067E-2</v>
      </c>
      <c r="G517">
        <v>1.0165</v>
      </c>
      <c r="H517">
        <f t="shared" si="83"/>
        <v>0.08</v>
      </c>
      <c r="I517">
        <f t="shared" si="84"/>
        <v>6.4999999999999086E-3</v>
      </c>
      <c r="J517">
        <f t="shared" si="85"/>
        <v>0</v>
      </c>
      <c r="K517" s="14">
        <f t="shared" si="87"/>
        <v>0</v>
      </c>
      <c r="L517">
        <f t="shared" si="88"/>
        <v>-3.6000000000001586E-3</v>
      </c>
      <c r="M517">
        <f t="shared" si="89"/>
        <v>0.08</v>
      </c>
      <c r="N517">
        <f t="shared" si="80"/>
        <v>6.4999999999999086E-3</v>
      </c>
    </row>
    <row r="518" spans="1:14" x14ac:dyDescent="0.25">
      <c r="A518" t="s">
        <v>1262</v>
      </c>
      <c r="B518" t="s">
        <v>1261</v>
      </c>
      <c r="C518" t="s">
        <v>2036</v>
      </c>
      <c r="D518">
        <f t="shared" si="81"/>
        <v>1.0900000000000001</v>
      </c>
      <c r="E518">
        <f t="shared" si="82"/>
        <v>0.08</v>
      </c>
      <c r="F518">
        <f t="shared" si="86"/>
        <v>1.0000000000000078E-2</v>
      </c>
      <c r="G518">
        <v>1.0165</v>
      </c>
      <c r="H518">
        <f t="shared" si="83"/>
        <v>0.08</v>
      </c>
      <c r="I518">
        <f t="shared" si="84"/>
        <v>6.4999999999999086E-3</v>
      </c>
      <c r="J518">
        <f t="shared" si="85"/>
        <v>0</v>
      </c>
      <c r="K518" s="14">
        <f t="shared" si="87"/>
        <v>0</v>
      </c>
      <c r="L518">
        <f t="shared" si="88"/>
        <v>-3.5000000000001696E-3</v>
      </c>
      <c r="M518">
        <f t="shared" si="89"/>
        <v>0.08</v>
      </c>
      <c r="N518">
        <f t="shared" si="80"/>
        <v>6.4999999999999086E-3</v>
      </c>
    </row>
    <row r="519" spans="1:14" x14ac:dyDescent="0.25">
      <c r="A519" t="s">
        <v>1092</v>
      </c>
      <c r="B519" t="s">
        <v>1091</v>
      </c>
      <c r="C519" t="s">
        <v>2036</v>
      </c>
      <c r="D519">
        <f t="shared" si="81"/>
        <v>1.0900000000000001</v>
      </c>
      <c r="E519">
        <f t="shared" si="82"/>
        <v>0.08</v>
      </c>
      <c r="F519">
        <f t="shared" si="86"/>
        <v>1.0000000000000078E-2</v>
      </c>
      <c r="G519">
        <v>1.0165</v>
      </c>
      <c r="H519">
        <f t="shared" si="83"/>
        <v>0.08</v>
      </c>
      <c r="I519">
        <f t="shared" si="84"/>
        <v>6.4999999999999086E-3</v>
      </c>
      <c r="J519">
        <f t="shared" si="85"/>
        <v>0</v>
      </c>
      <c r="K519" s="14">
        <f t="shared" si="87"/>
        <v>0</v>
      </c>
      <c r="L519">
        <f t="shared" si="88"/>
        <v>-3.5000000000001696E-3</v>
      </c>
      <c r="M519">
        <f t="shared" si="89"/>
        <v>0.08</v>
      </c>
      <c r="N519">
        <f t="shared" si="80"/>
        <v>6.4999999999999086E-3</v>
      </c>
    </row>
    <row r="520" spans="1:14" x14ac:dyDescent="0.25">
      <c r="A520" t="s">
        <v>564</v>
      </c>
      <c r="B520" t="s">
        <v>563</v>
      </c>
      <c r="C520" t="s">
        <v>2036</v>
      </c>
      <c r="D520">
        <f t="shared" si="81"/>
        <v>1.0900000000000001</v>
      </c>
      <c r="E520">
        <f t="shared" si="82"/>
        <v>0.08</v>
      </c>
      <c r="F520">
        <f t="shared" si="86"/>
        <v>1.0000000000000078E-2</v>
      </c>
      <c r="G520">
        <v>1.0165</v>
      </c>
      <c r="H520">
        <f t="shared" si="83"/>
        <v>0.08</v>
      </c>
      <c r="I520">
        <f t="shared" si="84"/>
        <v>6.4999999999999086E-3</v>
      </c>
      <c r="J520">
        <f t="shared" si="85"/>
        <v>0</v>
      </c>
      <c r="K520" s="14">
        <f t="shared" si="87"/>
        <v>0</v>
      </c>
      <c r="L520">
        <f t="shared" si="88"/>
        <v>-3.5000000000001696E-3</v>
      </c>
      <c r="M520">
        <f t="shared" si="89"/>
        <v>0.08</v>
      </c>
      <c r="N520">
        <f t="shared" si="80"/>
        <v>6.4999999999999086E-3</v>
      </c>
    </row>
    <row r="521" spans="1:14" x14ac:dyDescent="0.25">
      <c r="A521" t="s">
        <v>207</v>
      </c>
      <c r="B521" t="s">
        <v>206</v>
      </c>
      <c r="C521" t="s">
        <v>2036</v>
      </c>
      <c r="D521">
        <f t="shared" si="81"/>
        <v>1.0900000000000001</v>
      </c>
      <c r="E521">
        <f t="shared" si="82"/>
        <v>0.08</v>
      </c>
      <c r="F521">
        <f t="shared" si="86"/>
        <v>1.0000000000000078E-2</v>
      </c>
      <c r="G521">
        <v>1.0165</v>
      </c>
      <c r="H521">
        <f t="shared" si="83"/>
        <v>0.08</v>
      </c>
      <c r="I521">
        <f t="shared" si="84"/>
        <v>6.4999999999999086E-3</v>
      </c>
      <c r="J521">
        <f t="shared" si="85"/>
        <v>0</v>
      </c>
      <c r="K521" s="14">
        <f t="shared" si="87"/>
        <v>0</v>
      </c>
      <c r="L521">
        <f t="shared" si="88"/>
        <v>-3.5000000000001696E-3</v>
      </c>
      <c r="M521">
        <f t="shared" si="89"/>
        <v>0.08</v>
      </c>
      <c r="N521">
        <f t="shared" si="80"/>
        <v>6.4999999999999086E-3</v>
      </c>
    </row>
    <row r="522" spans="1:14" x14ac:dyDescent="0.25">
      <c r="A522" t="s">
        <v>107</v>
      </c>
      <c r="B522" t="s">
        <v>106</v>
      </c>
      <c r="C522" t="s">
        <v>2036</v>
      </c>
      <c r="D522">
        <f t="shared" si="81"/>
        <v>1.0927</v>
      </c>
      <c r="E522">
        <f t="shared" si="82"/>
        <v>0.08</v>
      </c>
      <c r="F522">
        <f t="shared" si="86"/>
        <v>1.2700000000000003E-2</v>
      </c>
      <c r="G522">
        <v>1.0182</v>
      </c>
      <c r="H522">
        <f t="shared" si="83"/>
        <v>0.08</v>
      </c>
      <c r="I522">
        <f t="shared" si="84"/>
        <v>8.1999999999999434E-3</v>
      </c>
      <c r="J522">
        <f t="shared" si="85"/>
        <v>0</v>
      </c>
      <c r="K522" s="14">
        <f t="shared" si="87"/>
        <v>0</v>
      </c>
      <c r="L522">
        <f t="shared" si="88"/>
        <v>-4.5000000000000595E-3</v>
      </c>
      <c r="M522">
        <f t="shared" si="89"/>
        <v>0.08</v>
      </c>
      <c r="N522">
        <f t="shared" si="80"/>
        <v>8.1999999999999434E-3</v>
      </c>
    </row>
    <row r="523" spans="1:14" x14ac:dyDescent="0.25">
      <c r="A523" t="s">
        <v>45</v>
      </c>
      <c r="B523" t="s">
        <v>44</v>
      </c>
      <c r="C523" t="s">
        <v>2036</v>
      </c>
      <c r="D523">
        <f t="shared" si="81"/>
        <v>1.0927</v>
      </c>
      <c r="E523">
        <f t="shared" si="82"/>
        <v>0.08</v>
      </c>
      <c r="F523">
        <f t="shared" si="86"/>
        <v>1.2700000000000003E-2</v>
      </c>
      <c r="G523">
        <v>1.0182</v>
      </c>
      <c r="H523">
        <f t="shared" si="83"/>
        <v>0.08</v>
      </c>
      <c r="I523">
        <f t="shared" si="84"/>
        <v>8.1999999999999434E-3</v>
      </c>
      <c r="J523">
        <f t="shared" si="85"/>
        <v>0</v>
      </c>
      <c r="K523" s="14">
        <f t="shared" si="87"/>
        <v>0</v>
      </c>
      <c r="L523">
        <f t="shared" si="88"/>
        <v>-4.5000000000000595E-3</v>
      </c>
      <c r="M523">
        <f t="shared" si="89"/>
        <v>0.08</v>
      </c>
      <c r="N523">
        <f t="shared" si="80"/>
        <v>8.1999999999999434E-3</v>
      </c>
    </row>
    <row r="524" spans="1:14" x14ac:dyDescent="0.25">
      <c r="A524" t="s">
        <v>673</v>
      </c>
      <c r="B524" t="s">
        <v>672</v>
      </c>
      <c r="C524" t="s">
        <v>2036</v>
      </c>
      <c r="D524">
        <f t="shared" si="81"/>
        <v>1.095</v>
      </c>
      <c r="E524">
        <f t="shared" si="82"/>
        <v>0.08</v>
      </c>
      <c r="F524">
        <f t="shared" si="86"/>
        <v>1.4999999999999972E-2</v>
      </c>
      <c r="G524">
        <v>1.0197000000000001</v>
      </c>
      <c r="H524">
        <f t="shared" si="83"/>
        <v>0.08</v>
      </c>
      <c r="I524">
        <f t="shared" si="84"/>
        <v>9.7000000000000003E-3</v>
      </c>
      <c r="J524">
        <f t="shared" si="85"/>
        <v>0</v>
      </c>
      <c r="K524" s="14">
        <f t="shared" si="87"/>
        <v>0</v>
      </c>
      <c r="L524">
        <f t="shared" si="88"/>
        <v>-5.2999999999999714E-3</v>
      </c>
      <c r="M524">
        <f t="shared" si="89"/>
        <v>0.08</v>
      </c>
      <c r="N524">
        <f t="shared" si="80"/>
        <v>9.7000000000000003E-3</v>
      </c>
    </row>
    <row r="525" spans="1:14" x14ac:dyDescent="0.25">
      <c r="A525" t="s">
        <v>482</v>
      </c>
      <c r="B525" t="s">
        <v>481</v>
      </c>
      <c r="C525" t="s">
        <v>2036</v>
      </c>
      <c r="D525">
        <f t="shared" si="81"/>
        <v>1.1000000000000003</v>
      </c>
      <c r="E525">
        <f t="shared" si="82"/>
        <v>0.08</v>
      </c>
      <c r="F525">
        <f t="shared" si="86"/>
        <v>2.0000000000000309E-2</v>
      </c>
      <c r="G525">
        <v>1.02</v>
      </c>
      <c r="H525">
        <f t="shared" si="83"/>
        <v>0.08</v>
      </c>
      <c r="I525">
        <f t="shared" si="84"/>
        <v>9.9999999999999672E-3</v>
      </c>
      <c r="J525">
        <f t="shared" si="85"/>
        <v>0</v>
      </c>
      <c r="K525" s="14">
        <f t="shared" si="87"/>
        <v>0</v>
      </c>
      <c r="L525">
        <f t="shared" si="88"/>
        <v>-1.0000000000000342E-2</v>
      </c>
      <c r="M525">
        <f t="shared" si="89"/>
        <v>0.08</v>
      </c>
      <c r="N525">
        <f t="shared" si="80"/>
        <v>9.9999999999999672E-3</v>
      </c>
    </row>
    <row r="526" spans="1:14" x14ac:dyDescent="0.25">
      <c r="A526" t="s">
        <v>1186</v>
      </c>
      <c r="B526" t="s">
        <v>1185</v>
      </c>
      <c r="C526" t="s">
        <v>2036</v>
      </c>
      <c r="D526">
        <f t="shared" si="81"/>
        <v>1.0995000000000001</v>
      </c>
      <c r="E526">
        <f t="shared" si="82"/>
        <v>0.08</v>
      </c>
      <c r="F526">
        <f t="shared" si="86"/>
        <v>1.9500000000000142E-2</v>
      </c>
      <c r="G526">
        <v>1.0226</v>
      </c>
      <c r="H526">
        <f t="shared" si="83"/>
        <v>0.08</v>
      </c>
      <c r="I526">
        <f t="shared" si="84"/>
        <v>1.2599999999999903E-2</v>
      </c>
      <c r="J526">
        <f t="shared" si="85"/>
        <v>0</v>
      </c>
      <c r="K526" s="14">
        <f t="shared" si="87"/>
        <v>0</v>
      </c>
      <c r="L526">
        <f t="shared" si="88"/>
        <v>-6.9000000000002393E-3</v>
      </c>
      <c r="M526">
        <f t="shared" si="89"/>
        <v>0.08</v>
      </c>
      <c r="N526">
        <f t="shared" si="80"/>
        <v>1.2599999999999903E-2</v>
      </c>
    </row>
    <row r="527" spans="1:14" x14ac:dyDescent="0.25">
      <c r="A527" t="s">
        <v>930</v>
      </c>
      <c r="B527" t="s">
        <v>929</v>
      </c>
      <c r="C527" t="s">
        <v>2036</v>
      </c>
      <c r="D527">
        <f t="shared" si="81"/>
        <v>1.1000000000000003</v>
      </c>
      <c r="E527">
        <f t="shared" si="82"/>
        <v>0.08</v>
      </c>
      <c r="F527">
        <f t="shared" si="86"/>
        <v>2.0000000000000309E-2</v>
      </c>
      <c r="G527">
        <v>1.0229000000000001</v>
      </c>
      <c r="H527">
        <f t="shared" si="83"/>
        <v>0.08</v>
      </c>
      <c r="I527">
        <f t="shared" si="84"/>
        <v>1.2900000000000092E-2</v>
      </c>
      <c r="J527">
        <f t="shared" si="85"/>
        <v>0</v>
      </c>
      <c r="K527" s="14">
        <f t="shared" si="87"/>
        <v>0</v>
      </c>
      <c r="L527">
        <f t="shared" si="88"/>
        <v>-7.1000000000002172E-3</v>
      </c>
      <c r="M527">
        <f t="shared" si="89"/>
        <v>0.08</v>
      </c>
      <c r="N527">
        <f t="shared" si="80"/>
        <v>1.2900000000000092E-2</v>
      </c>
    </row>
    <row r="528" spans="1:14" x14ac:dyDescent="0.25">
      <c r="A528" t="s">
        <v>1642</v>
      </c>
      <c r="B528" t="s">
        <v>1641</v>
      </c>
      <c r="C528" t="s">
        <v>2036</v>
      </c>
      <c r="D528">
        <f t="shared" si="81"/>
        <v>1.1001000000000001</v>
      </c>
      <c r="E528">
        <f t="shared" si="82"/>
        <v>0.08</v>
      </c>
      <c r="F528">
        <f t="shared" si="86"/>
        <v>2.0100000000000076E-2</v>
      </c>
      <c r="G528">
        <v>1.0230000000000001</v>
      </c>
      <c r="H528">
        <f t="shared" si="83"/>
        <v>0.08</v>
      </c>
      <c r="I528">
        <f t="shared" si="84"/>
        <v>1.3000000000000081E-2</v>
      </c>
      <c r="J528">
        <f t="shared" si="85"/>
        <v>0</v>
      </c>
      <c r="K528" s="14">
        <f t="shared" si="87"/>
        <v>0</v>
      </c>
      <c r="L528">
        <f t="shared" si="88"/>
        <v>-7.0999999999999952E-3</v>
      </c>
      <c r="M528">
        <f t="shared" si="89"/>
        <v>0.08</v>
      </c>
      <c r="N528">
        <f t="shared" si="80"/>
        <v>1.3000000000000081E-2</v>
      </c>
    </row>
    <row r="529" spans="1:14" x14ac:dyDescent="0.25">
      <c r="A529" t="s">
        <v>1062</v>
      </c>
      <c r="B529" t="s">
        <v>1061</v>
      </c>
      <c r="C529" t="s">
        <v>2036</v>
      </c>
      <c r="D529">
        <f t="shared" si="81"/>
        <v>1.1000000000000003</v>
      </c>
      <c r="E529">
        <f t="shared" si="82"/>
        <v>0.08</v>
      </c>
      <c r="F529">
        <f t="shared" si="86"/>
        <v>2.0000000000000309E-2</v>
      </c>
      <c r="G529">
        <v>1.0230000000000001</v>
      </c>
      <c r="H529">
        <f t="shared" si="83"/>
        <v>0.08</v>
      </c>
      <c r="I529">
        <f t="shared" si="84"/>
        <v>1.3000000000000081E-2</v>
      </c>
      <c r="J529">
        <f t="shared" si="85"/>
        <v>0</v>
      </c>
      <c r="K529" s="14">
        <f t="shared" si="87"/>
        <v>0</v>
      </c>
      <c r="L529">
        <f t="shared" si="88"/>
        <v>-7.0000000000002283E-3</v>
      </c>
      <c r="M529">
        <f t="shared" si="89"/>
        <v>0.08</v>
      </c>
      <c r="N529">
        <f t="shared" si="80"/>
        <v>1.3000000000000081E-2</v>
      </c>
    </row>
    <row r="530" spans="1:14" x14ac:dyDescent="0.25">
      <c r="A530" t="s">
        <v>855</v>
      </c>
      <c r="B530" t="s">
        <v>854</v>
      </c>
      <c r="C530" t="s">
        <v>2036</v>
      </c>
      <c r="D530">
        <f t="shared" si="81"/>
        <v>1.1000000000000003</v>
      </c>
      <c r="E530">
        <f t="shared" si="82"/>
        <v>0.08</v>
      </c>
      <c r="F530">
        <f t="shared" si="86"/>
        <v>2.0000000000000309E-2</v>
      </c>
      <c r="G530">
        <v>1.0230000000000001</v>
      </c>
      <c r="H530">
        <f t="shared" si="83"/>
        <v>0.08</v>
      </c>
      <c r="I530">
        <f t="shared" si="84"/>
        <v>1.3000000000000081E-2</v>
      </c>
      <c r="J530">
        <f t="shared" si="85"/>
        <v>0</v>
      </c>
      <c r="K530" s="14">
        <f t="shared" si="87"/>
        <v>0</v>
      </c>
      <c r="L530">
        <f t="shared" si="88"/>
        <v>-7.0000000000002283E-3</v>
      </c>
      <c r="M530">
        <f t="shared" si="89"/>
        <v>0.08</v>
      </c>
      <c r="N530">
        <f t="shared" si="80"/>
        <v>1.3000000000000081E-2</v>
      </c>
    </row>
    <row r="531" spans="1:14" x14ac:dyDescent="0.25">
      <c r="A531" t="s">
        <v>235</v>
      </c>
      <c r="B531" t="s">
        <v>234</v>
      </c>
      <c r="C531" t="s">
        <v>2036</v>
      </c>
      <c r="D531">
        <f t="shared" si="81"/>
        <v>1.1000000000000003</v>
      </c>
      <c r="E531">
        <f t="shared" si="82"/>
        <v>0.08</v>
      </c>
      <c r="F531">
        <f t="shared" si="86"/>
        <v>2.0000000000000309E-2</v>
      </c>
      <c r="G531">
        <v>1.0230000000000001</v>
      </c>
      <c r="H531">
        <f t="shared" si="83"/>
        <v>0.08</v>
      </c>
      <c r="I531">
        <f t="shared" si="84"/>
        <v>1.3000000000000081E-2</v>
      </c>
      <c r="J531">
        <f t="shared" si="85"/>
        <v>0</v>
      </c>
      <c r="K531" s="14">
        <f t="shared" si="87"/>
        <v>0</v>
      </c>
      <c r="L531">
        <f t="shared" si="88"/>
        <v>-7.0000000000002283E-3</v>
      </c>
      <c r="M531">
        <f t="shared" si="89"/>
        <v>0.08</v>
      </c>
      <c r="N531">
        <f t="shared" si="80"/>
        <v>1.3000000000000081E-2</v>
      </c>
    </row>
    <row r="532" spans="1:14" x14ac:dyDescent="0.25">
      <c r="A532" t="s">
        <v>71</v>
      </c>
      <c r="B532" t="s">
        <v>70</v>
      </c>
      <c r="C532" t="s">
        <v>2036</v>
      </c>
      <c r="D532">
        <f t="shared" si="81"/>
        <v>1.105</v>
      </c>
      <c r="E532">
        <f t="shared" si="82"/>
        <v>0.08</v>
      </c>
      <c r="F532">
        <f t="shared" si="86"/>
        <v>2.4999999999999981E-2</v>
      </c>
      <c r="G532">
        <v>1.0262</v>
      </c>
      <c r="H532">
        <f t="shared" si="83"/>
        <v>0.08</v>
      </c>
      <c r="I532">
        <f t="shared" si="84"/>
        <v>1.6199999999999951E-2</v>
      </c>
      <c r="J532">
        <f t="shared" si="85"/>
        <v>0</v>
      </c>
      <c r="K532" s="14">
        <f t="shared" si="87"/>
        <v>0</v>
      </c>
      <c r="L532">
        <f t="shared" si="88"/>
        <v>-8.80000000000003E-3</v>
      </c>
      <c r="M532">
        <f t="shared" si="89"/>
        <v>0.08</v>
      </c>
      <c r="N532">
        <f t="shared" si="80"/>
        <v>1.6199999999999951E-2</v>
      </c>
    </row>
    <row r="533" spans="1:14" x14ac:dyDescent="0.25">
      <c r="A533" t="s">
        <v>1078</v>
      </c>
      <c r="B533" t="s">
        <v>1077</v>
      </c>
      <c r="C533" t="s">
        <v>2036</v>
      </c>
      <c r="D533">
        <f t="shared" si="81"/>
        <v>1.04</v>
      </c>
      <c r="E533">
        <f t="shared" si="82"/>
        <v>4.0000000000000036E-2</v>
      </c>
      <c r="F533">
        <f t="shared" si="86"/>
        <v>0</v>
      </c>
      <c r="G533">
        <v>1.0266999999999999</v>
      </c>
      <c r="H533">
        <f t="shared" si="83"/>
        <v>0.08</v>
      </c>
      <c r="I533">
        <f t="shared" si="84"/>
        <v>1.6699999999999895E-2</v>
      </c>
      <c r="J533">
        <f t="shared" si="85"/>
        <v>0</v>
      </c>
      <c r="K533" s="14">
        <f t="shared" si="87"/>
        <v>3.9999999999999966E-2</v>
      </c>
      <c r="L533">
        <f t="shared" si="88"/>
        <v>1.6699999999999895E-2</v>
      </c>
      <c r="M533">
        <f t="shared" si="89"/>
        <v>4.0000000000000036E-2</v>
      </c>
      <c r="N533">
        <f>MIN(F533,I533)</f>
        <v>0</v>
      </c>
    </row>
    <row r="534" spans="1:14" x14ac:dyDescent="0.25">
      <c r="A534" t="s">
        <v>1562</v>
      </c>
      <c r="B534" t="s">
        <v>1561</v>
      </c>
      <c r="C534" t="s">
        <v>2036</v>
      </c>
      <c r="D534">
        <f t="shared" si="81"/>
        <v>1.1089</v>
      </c>
      <c r="E534">
        <f t="shared" si="82"/>
        <v>0.08</v>
      </c>
      <c r="F534">
        <f t="shared" si="86"/>
        <v>2.8899999999999995E-2</v>
      </c>
      <c r="G534">
        <v>1.0286999999999999</v>
      </c>
      <c r="H534">
        <f t="shared" si="83"/>
        <v>0.08</v>
      </c>
      <c r="I534">
        <f t="shared" si="84"/>
        <v>1.8699999999999897E-2</v>
      </c>
      <c r="J534">
        <f t="shared" si="85"/>
        <v>0</v>
      </c>
      <c r="K534" s="14">
        <f t="shared" si="87"/>
        <v>0</v>
      </c>
      <c r="L534">
        <f t="shared" si="88"/>
        <v>-1.0200000000000098E-2</v>
      </c>
      <c r="M534">
        <f t="shared" si="89"/>
        <v>0.08</v>
      </c>
      <c r="N534">
        <f t="shared" ref="N534:N597" si="90">MIN(F534,I534)</f>
        <v>1.8699999999999897E-2</v>
      </c>
    </row>
    <row r="535" spans="1:14" x14ac:dyDescent="0.25">
      <c r="A535" t="s">
        <v>705</v>
      </c>
      <c r="B535" t="s">
        <v>704</v>
      </c>
      <c r="C535" t="s">
        <v>2036</v>
      </c>
      <c r="D535">
        <f t="shared" si="81"/>
        <v>1.109</v>
      </c>
      <c r="E535">
        <f t="shared" si="82"/>
        <v>0.08</v>
      </c>
      <c r="F535">
        <f t="shared" si="86"/>
        <v>2.8999999999999984E-2</v>
      </c>
      <c r="G535">
        <v>1.0288000000000002</v>
      </c>
      <c r="H535">
        <f t="shared" si="83"/>
        <v>0.08</v>
      </c>
      <c r="I535">
        <f t="shared" si="84"/>
        <v>1.8800000000000108E-2</v>
      </c>
      <c r="J535">
        <f t="shared" si="85"/>
        <v>0</v>
      </c>
      <c r="K535" s="14">
        <f t="shared" si="87"/>
        <v>0</v>
      </c>
      <c r="L535">
        <f t="shared" si="88"/>
        <v>-1.0199999999999876E-2</v>
      </c>
      <c r="M535">
        <f t="shared" si="89"/>
        <v>0.08</v>
      </c>
      <c r="N535">
        <f t="shared" si="90"/>
        <v>1.8800000000000108E-2</v>
      </c>
    </row>
    <row r="536" spans="1:14" x14ac:dyDescent="0.25">
      <c r="A536" t="s">
        <v>440</v>
      </c>
      <c r="B536" t="s">
        <v>439</v>
      </c>
      <c r="C536" t="s">
        <v>2036</v>
      </c>
      <c r="D536">
        <f t="shared" si="81"/>
        <v>1.1100000000000001</v>
      </c>
      <c r="E536">
        <f t="shared" si="82"/>
        <v>0.08</v>
      </c>
      <c r="F536">
        <f t="shared" si="86"/>
        <v>3.0000000000000096E-2</v>
      </c>
      <c r="G536">
        <v>1.0294000000000001</v>
      </c>
      <c r="H536">
        <f t="shared" si="83"/>
        <v>0.08</v>
      </c>
      <c r="I536">
        <f t="shared" si="84"/>
        <v>1.9400000000000042E-2</v>
      </c>
      <c r="J536">
        <f t="shared" si="85"/>
        <v>0</v>
      </c>
      <c r="K536" s="14">
        <f t="shared" si="87"/>
        <v>0</v>
      </c>
      <c r="L536">
        <f t="shared" si="88"/>
        <v>-1.0600000000000054E-2</v>
      </c>
      <c r="M536">
        <f t="shared" si="89"/>
        <v>0.08</v>
      </c>
      <c r="N536">
        <f t="shared" si="90"/>
        <v>1.9400000000000042E-2</v>
      </c>
    </row>
    <row r="537" spans="1:14" x14ac:dyDescent="0.25">
      <c r="A537" t="s">
        <v>277</v>
      </c>
      <c r="B537" t="s">
        <v>276</v>
      </c>
      <c r="C537" t="s">
        <v>2036</v>
      </c>
      <c r="D537">
        <f t="shared" si="81"/>
        <v>1.1100000000000001</v>
      </c>
      <c r="E537">
        <f t="shared" si="82"/>
        <v>0.08</v>
      </c>
      <c r="F537">
        <f t="shared" si="86"/>
        <v>3.0000000000000096E-2</v>
      </c>
      <c r="G537">
        <v>1.0295000000000003</v>
      </c>
      <c r="H537">
        <f t="shared" si="83"/>
        <v>0.08</v>
      </c>
      <c r="I537">
        <f t="shared" si="84"/>
        <v>1.9500000000000253E-2</v>
      </c>
      <c r="J537">
        <f t="shared" si="85"/>
        <v>0</v>
      </c>
      <c r="K537" s="14">
        <f t="shared" si="87"/>
        <v>0</v>
      </c>
      <c r="L537">
        <f t="shared" si="88"/>
        <v>-1.0499999999999843E-2</v>
      </c>
      <c r="M537">
        <f t="shared" si="89"/>
        <v>0.08</v>
      </c>
      <c r="N537">
        <f t="shared" si="90"/>
        <v>1.9500000000000253E-2</v>
      </c>
    </row>
    <row r="538" spans="1:14" x14ac:dyDescent="0.25">
      <c r="A538" t="s">
        <v>297</v>
      </c>
      <c r="B538" t="s">
        <v>296</v>
      </c>
      <c r="C538" t="s">
        <v>2036</v>
      </c>
      <c r="D538">
        <f t="shared" si="81"/>
        <v>1.1200000000000001</v>
      </c>
      <c r="E538">
        <f t="shared" si="82"/>
        <v>0.08</v>
      </c>
      <c r="F538">
        <f t="shared" si="86"/>
        <v>4.0000000000000105E-2</v>
      </c>
      <c r="G538">
        <v>1.03</v>
      </c>
      <c r="H538">
        <f t="shared" si="83"/>
        <v>0.08</v>
      </c>
      <c r="I538">
        <f t="shared" si="84"/>
        <v>1.9999999999999976E-2</v>
      </c>
      <c r="J538">
        <f t="shared" si="85"/>
        <v>0</v>
      </c>
      <c r="K538" s="14">
        <f t="shared" si="87"/>
        <v>0</v>
      </c>
      <c r="L538">
        <f t="shared" si="88"/>
        <v>-2.0000000000000129E-2</v>
      </c>
      <c r="M538">
        <f t="shared" si="89"/>
        <v>0.08</v>
      </c>
      <c r="N538">
        <f t="shared" si="90"/>
        <v>1.9999999999999976E-2</v>
      </c>
    </row>
    <row r="539" spans="1:14" x14ac:dyDescent="0.25">
      <c r="A539" t="s">
        <v>1210</v>
      </c>
      <c r="B539" t="s">
        <v>1209</v>
      </c>
      <c r="C539" t="s">
        <v>2036</v>
      </c>
      <c r="D539">
        <f t="shared" si="81"/>
        <v>1.1115000000000002</v>
      </c>
      <c r="E539">
        <f t="shared" si="82"/>
        <v>0.08</v>
      </c>
      <c r="F539">
        <f t="shared" si="86"/>
        <v>3.1500000000000153E-2</v>
      </c>
      <c r="G539">
        <v>1.0304</v>
      </c>
      <c r="H539">
        <f t="shared" si="83"/>
        <v>0.08</v>
      </c>
      <c r="I539">
        <f t="shared" si="84"/>
        <v>2.0399999999999932E-2</v>
      </c>
      <c r="J539">
        <f t="shared" si="85"/>
        <v>0</v>
      </c>
      <c r="K539" s="14">
        <f t="shared" si="87"/>
        <v>0</v>
      </c>
      <c r="L539">
        <f t="shared" si="88"/>
        <v>-1.1100000000000221E-2</v>
      </c>
      <c r="M539">
        <f t="shared" si="89"/>
        <v>0.08</v>
      </c>
      <c r="N539">
        <f t="shared" si="90"/>
        <v>2.0399999999999932E-2</v>
      </c>
    </row>
    <row r="540" spans="1:14" x14ac:dyDescent="0.25">
      <c r="A540" t="s">
        <v>713</v>
      </c>
      <c r="B540" t="s">
        <v>712</v>
      </c>
      <c r="C540" t="s">
        <v>2036</v>
      </c>
      <c r="D540">
        <f t="shared" si="81"/>
        <v>1.1117000000000001</v>
      </c>
      <c r="E540">
        <f t="shared" si="82"/>
        <v>0.08</v>
      </c>
      <c r="F540">
        <f t="shared" si="86"/>
        <v>3.1700000000000131E-2</v>
      </c>
      <c r="G540">
        <v>1.0306</v>
      </c>
      <c r="H540">
        <f t="shared" si="83"/>
        <v>0.08</v>
      </c>
      <c r="I540">
        <f t="shared" si="84"/>
        <v>2.059999999999991E-2</v>
      </c>
      <c r="J540">
        <f t="shared" si="85"/>
        <v>0</v>
      </c>
      <c r="K540" s="14">
        <f t="shared" si="87"/>
        <v>0</v>
      </c>
      <c r="L540">
        <f t="shared" si="88"/>
        <v>-1.1100000000000221E-2</v>
      </c>
      <c r="M540">
        <f t="shared" si="89"/>
        <v>0.08</v>
      </c>
      <c r="N540">
        <f t="shared" si="90"/>
        <v>2.059999999999991E-2</v>
      </c>
    </row>
    <row r="541" spans="1:14" x14ac:dyDescent="0.25">
      <c r="A541" t="s">
        <v>1683</v>
      </c>
      <c r="B541" t="s">
        <v>1682</v>
      </c>
      <c r="C541" t="s">
        <v>2036</v>
      </c>
      <c r="D541">
        <f t="shared" si="81"/>
        <v>1.17</v>
      </c>
      <c r="E541">
        <f t="shared" si="82"/>
        <v>0.08</v>
      </c>
      <c r="F541">
        <f t="shared" si="86"/>
        <v>5.8299999999999998E-2</v>
      </c>
      <c r="G541">
        <v>1.0310000000000001</v>
      </c>
      <c r="H541">
        <f t="shared" si="83"/>
        <v>0.08</v>
      </c>
      <c r="I541">
        <f t="shared" si="84"/>
        <v>2.1000000000000088E-2</v>
      </c>
      <c r="J541">
        <f t="shared" si="85"/>
        <v>0</v>
      </c>
      <c r="K541" s="14">
        <f t="shared" si="87"/>
        <v>0</v>
      </c>
      <c r="L541">
        <f t="shared" si="88"/>
        <v>-3.729999999999991E-2</v>
      </c>
      <c r="M541">
        <f t="shared" si="89"/>
        <v>0.08</v>
      </c>
      <c r="N541">
        <f t="shared" si="90"/>
        <v>2.1000000000000088E-2</v>
      </c>
    </row>
    <row r="542" spans="1:14" x14ac:dyDescent="0.25">
      <c r="A542" t="s">
        <v>2005</v>
      </c>
      <c r="B542" t="s">
        <v>2004</v>
      </c>
      <c r="C542" t="s">
        <v>2036</v>
      </c>
      <c r="D542">
        <f t="shared" si="81"/>
        <v>1.1184000000000001</v>
      </c>
      <c r="E542">
        <f t="shared" si="82"/>
        <v>0.08</v>
      </c>
      <c r="F542">
        <f t="shared" si="86"/>
        <v>3.8400000000000059E-2</v>
      </c>
      <c r="G542">
        <v>1.0347999999999999</v>
      </c>
      <c r="H542">
        <f t="shared" si="83"/>
        <v>0.08</v>
      </c>
      <c r="I542">
        <f t="shared" si="84"/>
        <v>2.4799999999999892E-2</v>
      </c>
      <c r="J542">
        <f t="shared" si="85"/>
        <v>0</v>
      </c>
      <c r="K542" s="14">
        <f t="shared" si="87"/>
        <v>0</v>
      </c>
      <c r="L542">
        <f t="shared" si="88"/>
        <v>-1.3600000000000168E-2</v>
      </c>
      <c r="M542">
        <f t="shared" si="89"/>
        <v>0.08</v>
      </c>
      <c r="N542">
        <f t="shared" si="90"/>
        <v>2.4799999999999892E-2</v>
      </c>
    </row>
    <row r="543" spans="1:14" x14ac:dyDescent="0.25">
      <c r="A543" t="s">
        <v>1737</v>
      </c>
      <c r="B543" t="s">
        <v>1211</v>
      </c>
      <c r="C543" t="s">
        <v>2036</v>
      </c>
      <c r="D543">
        <f t="shared" si="81"/>
        <v>1.1200000000000001</v>
      </c>
      <c r="E543">
        <f t="shared" si="82"/>
        <v>0.08</v>
      </c>
      <c r="F543">
        <f t="shared" si="86"/>
        <v>4.0000000000000105E-2</v>
      </c>
      <c r="G543">
        <v>1.0350000000000001</v>
      </c>
      <c r="H543">
        <f t="shared" si="83"/>
        <v>0.08</v>
      </c>
      <c r="I543">
        <f t="shared" si="84"/>
        <v>2.5000000000000092E-2</v>
      </c>
      <c r="J543">
        <f t="shared" si="85"/>
        <v>0</v>
      </c>
      <c r="K543" s="14">
        <f t="shared" si="87"/>
        <v>0</v>
      </c>
      <c r="L543">
        <f t="shared" si="88"/>
        <v>-1.5000000000000013E-2</v>
      </c>
      <c r="M543">
        <f t="shared" si="89"/>
        <v>0.08</v>
      </c>
      <c r="N543">
        <f t="shared" si="90"/>
        <v>2.5000000000000092E-2</v>
      </c>
    </row>
    <row r="544" spans="1:14" x14ac:dyDescent="0.25">
      <c r="A544" t="s">
        <v>1847</v>
      </c>
      <c r="B544" t="s">
        <v>1846</v>
      </c>
      <c r="C544" t="s">
        <v>2036</v>
      </c>
      <c r="D544">
        <f t="shared" si="81"/>
        <v>1.119</v>
      </c>
      <c r="E544">
        <f t="shared" si="82"/>
        <v>0.08</v>
      </c>
      <c r="F544">
        <f t="shared" si="86"/>
        <v>3.8999999999999993E-2</v>
      </c>
      <c r="G544">
        <v>1.0353000000000001</v>
      </c>
      <c r="H544">
        <f t="shared" si="83"/>
        <v>0.08</v>
      </c>
      <c r="I544">
        <f t="shared" si="84"/>
        <v>2.5300000000000059E-2</v>
      </c>
      <c r="J544">
        <f t="shared" si="85"/>
        <v>0</v>
      </c>
      <c r="K544" s="14">
        <f t="shared" si="87"/>
        <v>0</v>
      </c>
      <c r="L544">
        <f t="shared" si="88"/>
        <v>-1.3699999999999934E-2</v>
      </c>
      <c r="M544">
        <f t="shared" si="89"/>
        <v>0.08</v>
      </c>
      <c r="N544">
        <f t="shared" si="90"/>
        <v>2.5300000000000059E-2</v>
      </c>
    </row>
    <row r="545" spans="1:14" x14ac:dyDescent="0.25">
      <c r="A545" t="s">
        <v>585</v>
      </c>
      <c r="B545" t="s">
        <v>584</v>
      </c>
      <c r="C545" t="s">
        <v>2036</v>
      </c>
      <c r="D545">
        <f t="shared" si="81"/>
        <v>1.1194</v>
      </c>
      <c r="E545">
        <f t="shared" si="82"/>
        <v>0.08</v>
      </c>
      <c r="F545">
        <f t="shared" si="86"/>
        <v>3.9399999999999949E-2</v>
      </c>
      <c r="G545">
        <v>1.0355000000000003</v>
      </c>
      <c r="H545">
        <f t="shared" si="83"/>
        <v>0.08</v>
      </c>
      <c r="I545">
        <f t="shared" si="84"/>
        <v>2.5500000000000259E-2</v>
      </c>
      <c r="J545">
        <f t="shared" si="85"/>
        <v>0</v>
      </c>
      <c r="K545" s="14">
        <f t="shared" si="87"/>
        <v>0</v>
      </c>
      <c r="L545">
        <f t="shared" si="88"/>
        <v>-1.389999999999969E-2</v>
      </c>
      <c r="M545">
        <f t="shared" si="89"/>
        <v>0.08</v>
      </c>
      <c r="N545">
        <f t="shared" si="90"/>
        <v>2.5500000000000259E-2</v>
      </c>
    </row>
    <row r="546" spans="1:14" x14ac:dyDescent="0.25">
      <c r="A546" t="s">
        <v>133</v>
      </c>
      <c r="B546" t="s">
        <v>132</v>
      </c>
      <c r="C546" t="s">
        <v>2036</v>
      </c>
      <c r="D546">
        <f t="shared" si="81"/>
        <v>1.1200000000000001</v>
      </c>
      <c r="E546">
        <f t="shared" si="82"/>
        <v>0.08</v>
      </c>
      <c r="F546">
        <f t="shared" si="86"/>
        <v>4.0000000000000105E-2</v>
      </c>
      <c r="G546">
        <v>1.0359</v>
      </c>
      <c r="H546">
        <f t="shared" si="83"/>
        <v>0.08</v>
      </c>
      <c r="I546">
        <f t="shared" si="84"/>
        <v>2.5899999999999992E-2</v>
      </c>
      <c r="J546">
        <f t="shared" si="85"/>
        <v>0</v>
      </c>
      <c r="K546" s="14">
        <f t="shared" si="87"/>
        <v>0</v>
      </c>
      <c r="L546">
        <f t="shared" si="88"/>
        <v>-1.4100000000000112E-2</v>
      </c>
      <c r="M546">
        <f t="shared" si="89"/>
        <v>0.08</v>
      </c>
      <c r="N546">
        <f t="shared" si="90"/>
        <v>2.5899999999999992E-2</v>
      </c>
    </row>
    <row r="547" spans="1:14" x14ac:dyDescent="0.25">
      <c r="A547" t="s">
        <v>89</v>
      </c>
      <c r="B547" t="s">
        <v>88</v>
      </c>
      <c r="C547" t="s">
        <v>2036</v>
      </c>
      <c r="D547">
        <f t="shared" si="81"/>
        <v>1.1200000000000001</v>
      </c>
      <c r="E547">
        <f t="shared" si="82"/>
        <v>0.08</v>
      </c>
      <c r="F547">
        <f t="shared" si="86"/>
        <v>4.0000000000000105E-2</v>
      </c>
      <c r="G547">
        <v>1.0359</v>
      </c>
      <c r="H547">
        <f t="shared" si="83"/>
        <v>0.08</v>
      </c>
      <c r="I547">
        <f t="shared" si="84"/>
        <v>2.5899999999999992E-2</v>
      </c>
      <c r="J547">
        <f t="shared" si="85"/>
        <v>0</v>
      </c>
      <c r="K547" s="14">
        <f t="shared" si="87"/>
        <v>0</v>
      </c>
      <c r="L547">
        <f t="shared" si="88"/>
        <v>-1.4100000000000112E-2</v>
      </c>
      <c r="M547">
        <f t="shared" si="89"/>
        <v>0.08</v>
      </c>
      <c r="N547">
        <f t="shared" si="90"/>
        <v>2.5899999999999992E-2</v>
      </c>
    </row>
    <row r="548" spans="1:14" x14ac:dyDescent="0.25">
      <c r="A548" t="s">
        <v>1675</v>
      </c>
      <c r="B548" t="s">
        <v>1674</v>
      </c>
      <c r="C548" t="s">
        <v>2036</v>
      </c>
      <c r="D548">
        <f t="shared" si="81"/>
        <v>1.04</v>
      </c>
      <c r="E548">
        <f>MAX(0.08,MIN(0.08,D548-1))</f>
        <v>0.08</v>
      </c>
      <c r="F548">
        <f>I548</f>
        <v>2.5899999999999992E-2</v>
      </c>
      <c r="G548">
        <v>1.0359</v>
      </c>
      <c r="H548">
        <f t="shared" si="83"/>
        <v>0.08</v>
      </c>
      <c r="I548">
        <f t="shared" si="84"/>
        <v>2.5899999999999992E-2</v>
      </c>
      <c r="J548">
        <f t="shared" si="85"/>
        <v>0</v>
      </c>
      <c r="K548" s="14">
        <f t="shared" si="87"/>
        <v>0</v>
      </c>
      <c r="L548">
        <f t="shared" si="88"/>
        <v>0</v>
      </c>
      <c r="M548">
        <f t="shared" si="89"/>
        <v>0.08</v>
      </c>
      <c r="N548">
        <f t="shared" si="90"/>
        <v>2.5899999999999992E-2</v>
      </c>
    </row>
    <row r="549" spans="1:14" x14ac:dyDescent="0.25">
      <c r="A549" t="s">
        <v>1408</v>
      </c>
      <c r="B549" t="s">
        <v>1407</v>
      </c>
      <c r="C549" t="s">
        <v>2036</v>
      </c>
      <c r="D549">
        <f t="shared" si="81"/>
        <v>1.1200000000000001</v>
      </c>
      <c r="E549">
        <f t="shared" si="82"/>
        <v>0.08</v>
      </c>
      <c r="F549">
        <f t="shared" si="86"/>
        <v>4.0000000000000105E-2</v>
      </c>
      <c r="G549">
        <v>1.0359</v>
      </c>
      <c r="H549">
        <f t="shared" si="83"/>
        <v>0.08</v>
      </c>
      <c r="I549">
        <f t="shared" si="84"/>
        <v>2.5899999999999992E-2</v>
      </c>
      <c r="J549">
        <f t="shared" si="85"/>
        <v>0</v>
      </c>
      <c r="K549" s="14">
        <f t="shared" si="87"/>
        <v>0</v>
      </c>
      <c r="L549">
        <f t="shared" si="88"/>
        <v>-1.4100000000000112E-2</v>
      </c>
      <c r="M549">
        <f t="shared" si="89"/>
        <v>0.08</v>
      </c>
      <c r="N549">
        <f t="shared" si="90"/>
        <v>2.5899999999999992E-2</v>
      </c>
    </row>
    <row r="550" spans="1:14" x14ac:dyDescent="0.25">
      <c r="A550" t="s">
        <v>1368</v>
      </c>
      <c r="B550" t="s">
        <v>1367</v>
      </c>
      <c r="C550" t="s">
        <v>2036</v>
      </c>
      <c r="D550">
        <f t="shared" si="81"/>
        <v>1.1200000000000001</v>
      </c>
      <c r="E550">
        <f t="shared" si="82"/>
        <v>0.08</v>
      </c>
      <c r="F550">
        <f t="shared" si="86"/>
        <v>4.0000000000000105E-2</v>
      </c>
      <c r="G550">
        <v>1.0359</v>
      </c>
      <c r="H550">
        <f t="shared" si="83"/>
        <v>0.08</v>
      </c>
      <c r="I550">
        <f t="shared" si="84"/>
        <v>2.5899999999999992E-2</v>
      </c>
      <c r="J550">
        <f t="shared" si="85"/>
        <v>0</v>
      </c>
      <c r="K550" s="14">
        <f t="shared" si="87"/>
        <v>0</v>
      </c>
      <c r="L550">
        <f t="shared" si="88"/>
        <v>-1.4100000000000112E-2</v>
      </c>
      <c r="M550">
        <f t="shared" si="89"/>
        <v>0.08</v>
      </c>
      <c r="N550">
        <f t="shared" si="90"/>
        <v>2.5899999999999992E-2</v>
      </c>
    </row>
    <row r="551" spans="1:14" x14ac:dyDescent="0.25">
      <c r="A551" t="s">
        <v>1106</v>
      </c>
      <c r="B551" t="s">
        <v>1105</v>
      </c>
      <c r="C551" t="s">
        <v>2036</v>
      </c>
      <c r="D551">
        <f t="shared" si="81"/>
        <v>1.1200000000000001</v>
      </c>
      <c r="E551">
        <f t="shared" si="82"/>
        <v>0.08</v>
      </c>
      <c r="F551">
        <f t="shared" si="86"/>
        <v>4.0000000000000105E-2</v>
      </c>
      <c r="G551">
        <v>1.0359</v>
      </c>
      <c r="H551">
        <f t="shared" si="83"/>
        <v>0.08</v>
      </c>
      <c r="I551">
        <f t="shared" si="84"/>
        <v>2.5899999999999992E-2</v>
      </c>
      <c r="J551">
        <f t="shared" si="85"/>
        <v>0</v>
      </c>
      <c r="K551" s="14">
        <f t="shared" si="87"/>
        <v>0</v>
      </c>
      <c r="L551">
        <f t="shared" si="88"/>
        <v>-1.4100000000000112E-2</v>
      </c>
      <c r="M551">
        <f t="shared" si="89"/>
        <v>0.08</v>
      </c>
      <c r="N551">
        <f t="shared" si="90"/>
        <v>2.5899999999999992E-2</v>
      </c>
    </row>
    <row r="552" spans="1:14" x14ac:dyDescent="0.25">
      <c r="A552" t="s">
        <v>954</v>
      </c>
      <c r="B552" t="s">
        <v>953</v>
      </c>
      <c r="C552" t="s">
        <v>2036</v>
      </c>
      <c r="D552">
        <f t="shared" si="81"/>
        <v>1.1200000000000001</v>
      </c>
      <c r="E552">
        <f t="shared" si="82"/>
        <v>0.08</v>
      </c>
      <c r="F552">
        <f t="shared" si="86"/>
        <v>4.0000000000000105E-2</v>
      </c>
      <c r="G552">
        <v>1.0359</v>
      </c>
      <c r="H552">
        <f t="shared" si="83"/>
        <v>0.08</v>
      </c>
      <c r="I552">
        <f t="shared" si="84"/>
        <v>2.5899999999999992E-2</v>
      </c>
      <c r="J552">
        <f t="shared" si="85"/>
        <v>0</v>
      </c>
      <c r="K552" s="14">
        <f t="shared" si="87"/>
        <v>0</v>
      </c>
      <c r="L552">
        <f t="shared" si="88"/>
        <v>-1.4100000000000112E-2</v>
      </c>
      <c r="M552">
        <f t="shared" si="89"/>
        <v>0.08</v>
      </c>
      <c r="N552">
        <f t="shared" si="90"/>
        <v>2.5899999999999992E-2</v>
      </c>
    </row>
    <row r="553" spans="1:14" x14ac:dyDescent="0.25">
      <c r="A553" t="s">
        <v>829</v>
      </c>
      <c r="B553" t="s">
        <v>828</v>
      </c>
      <c r="C553" t="s">
        <v>2036</v>
      </c>
      <c r="D553">
        <f t="shared" si="81"/>
        <v>1.1200000000000001</v>
      </c>
      <c r="E553">
        <f t="shared" si="82"/>
        <v>0.08</v>
      </c>
      <c r="F553">
        <f t="shared" si="86"/>
        <v>4.0000000000000105E-2</v>
      </c>
      <c r="G553">
        <v>1.0359</v>
      </c>
      <c r="H553">
        <f t="shared" si="83"/>
        <v>0.08</v>
      </c>
      <c r="I553">
        <f t="shared" si="84"/>
        <v>2.5899999999999992E-2</v>
      </c>
      <c r="J553">
        <f t="shared" si="85"/>
        <v>0</v>
      </c>
      <c r="K553" s="14">
        <f t="shared" si="87"/>
        <v>0</v>
      </c>
      <c r="L553">
        <f t="shared" si="88"/>
        <v>-1.4100000000000112E-2</v>
      </c>
      <c r="M553">
        <f t="shared" si="89"/>
        <v>0.08</v>
      </c>
      <c r="N553">
        <f t="shared" si="90"/>
        <v>2.5899999999999992E-2</v>
      </c>
    </row>
    <row r="554" spans="1:14" x14ac:dyDescent="0.25">
      <c r="A554" t="s">
        <v>416</v>
      </c>
      <c r="B554" t="s">
        <v>334</v>
      </c>
      <c r="C554" t="s">
        <v>2036</v>
      </c>
      <c r="D554">
        <f t="shared" si="81"/>
        <v>1.1200000000000001</v>
      </c>
      <c r="E554">
        <f t="shared" si="82"/>
        <v>0.08</v>
      </c>
      <c r="F554">
        <f t="shared" si="86"/>
        <v>4.0000000000000105E-2</v>
      </c>
      <c r="G554">
        <v>1.0359</v>
      </c>
      <c r="H554">
        <f t="shared" si="83"/>
        <v>0.08</v>
      </c>
      <c r="I554">
        <f t="shared" si="84"/>
        <v>2.5899999999999992E-2</v>
      </c>
      <c r="J554">
        <f t="shared" si="85"/>
        <v>0</v>
      </c>
      <c r="K554" s="14">
        <f t="shared" si="87"/>
        <v>0</v>
      </c>
      <c r="L554">
        <f t="shared" si="88"/>
        <v>-1.4100000000000112E-2</v>
      </c>
      <c r="M554">
        <f t="shared" si="89"/>
        <v>0.08</v>
      </c>
      <c r="N554">
        <f t="shared" si="90"/>
        <v>2.5899999999999992E-2</v>
      </c>
    </row>
    <row r="555" spans="1:14" x14ac:dyDescent="0.25">
      <c r="A555" t="s">
        <v>1324</v>
      </c>
      <c r="B555" t="s">
        <v>1323</v>
      </c>
      <c r="C555" t="s">
        <v>2036</v>
      </c>
      <c r="D555">
        <f t="shared" si="81"/>
        <v>1.125</v>
      </c>
      <c r="E555">
        <f t="shared" si="82"/>
        <v>0.08</v>
      </c>
      <c r="F555">
        <f t="shared" si="86"/>
        <v>4.4999999999999998E-2</v>
      </c>
      <c r="G555">
        <v>1.0391000000000001</v>
      </c>
      <c r="H555">
        <f t="shared" si="83"/>
        <v>0.08</v>
      </c>
      <c r="I555">
        <f t="shared" si="84"/>
        <v>2.9100000000000084E-2</v>
      </c>
      <c r="J555">
        <f t="shared" si="85"/>
        <v>0</v>
      </c>
      <c r="K555" s="14">
        <f t="shared" si="87"/>
        <v>0</v>
      </c>
      <c r="L555">
        <f t="shared" si="88"/>
        <v>-1.5899999999999914E-2</v>
      </c>
      <c r="M555">
        <f t="shared" si="89"/>
        <v>0.08</v>
      </c>
      <c r="N555">
        <f t="shared" si="90"/>
        <v>2.9100000000000084E-2</v>
      </c>
    </row>
    <row r="556" spans="1:14" x14ac:dyDescent="0.25">
      <c r="A556" t="s">
        <v>629</v>
      </c>
      <c r="B556" t="s">
        <v>628</v>
      </c>
      <c r="C556" t="s">
        <v>2036</v>
      </c>
      <c r="D556">
        <f t="shared" si="81"/>
        <v>1.125</v>
      </c>
      <c r="E556">
        <f t="shared" si="82"/>
        <v>0.08</v>
      </c>
      <c r="F556">
        <f t="shared" si="86"/>
        <v>4.4999999999999998E-2</v>
      </c>
      <c r="G556">
        <v>1.0392000000000001</v>
      </c>
      <c r="H556">
        <f t="shared" si="83"/>
        <v>0.08</v>
      </c>
      <c r="I556">
        <f t="shared" si="84"/>
        <v>2.9200000000000073E-2</v>
      </c>
      <c r="J556">
        <f t="shared" si="85"/>
        <v>0</v>
      </c>
      <c r="K556" s="14">
        <f t="shared" si="87"/>
        <v>0</v>
      </c>
      <c r="L556">
        <f t="shared" si="88"/>
        <v>-1.5799999999999925E-2</v>
      </c>
      <c r="M556">
        <f t="shared" si="89"/>
        <v>0.08</v>
      </c>
      <c r="N556">
        <f t="shared" si="90"/>
        <v>2.9200000000000073E-2</v>
      </c>
    </row>
    <row r="557" spans="1:14" x14ac:dyDescent="0.25">
      <c r="A557" t="s">
        <v>1120</v>
      </c>
      <c r="B557" t="s">
        <v>1119</v>
      </c>
      <c r="C557" t="s">
        <v>2036</v>
      </c>
      <c r="D557">
        <f t="shared" si="81"/>
        <v>1.1260000000000001</v>
      </c>
      <c r="E557">
        <f t="shared" si="82"/>
        <v>0.08</v>
      </c>
      <c r="F557">
        <f t="shared" si="86"/>
        <v>4.600000000000011E-2</v>
      </c>
      <c r="G557">
        <v>1.0398000000000001</v>
      </c>
      <c r="H557">
        <f t="shared" si="83"/>
        <v>0.08</v>
      </c>
      <c r="I557">
        <f t="shared" si="84"/>
        <v>2.9800000000000007E-2</v>
      </c>
      <c r="J557">
        <f t="shared" si="85"/>
        <v>0</v>
      </c>
      <c r="K557" s="14">
        <f t="shared" si="87"/>
        <v>0</v>
      </c>
      <c r="L557">
        <f t="shared" si="88"/>
        <v>-1.6200000000000103E-2</v>
      </c>
      <c r="M557">
        <f t="shared" si="89"/>
        <v>0.08</v>
      </c>
      <c r="N557">
        <f t="shared" si="90"/>
        <v>2.9800000000000007E-2</v>
      </c>
    </row>
    <row r="558" spans="1:14" x14ac:dyDescent="0.25">
      <c r="A558" t="s">
        <v>1925</v>
      </c>
      <c r="B558" t="s">
        <v>1924</v>
      </c>
      <c r="C558" t="s">
        <v>2036</v>
      </c>
      <c r="D558">
        <f t="shared" si="81"/>
        <v>1.04</v>
      </c>
      <c r="E558">
        <f t="shared" si="82"/>
        <v>4.0000000000000036E-2</v>
      </c>
      <c r="F558">
        <f t="shared" si="86"/>
        <v>0</v>
      </c>
      <c r="G558">
        <v>1.04</v>
      </c>
      <c r="H558">
        <f t="shared" si="83"/>
        <v>0.08</v>
      </c>
      <c r="I558">
        <f t="shared" si="84"/>
        <v>2.9999999999999985E-2</v>
      </c>
      <c r="J558">
        <f t="shared" si="85"/>
        <v>0</v>
      </c>
      <c r="K558" s="14">
        <f t="shared" si="87"/>
        <v>3.9999999999999966E-2</v>
      </c>
      <c r="L558">
        <f t="shared" si="88"/>
        <v>2.9999999999999985E-2</v>
      </c>
      <c r="M558">
        <f t="shared" si="89"/>
        <v>4.0000000000000036E-2</v>
      </c>
      <c r="N558">
        <f t="shared" si="90"/>
        <v>0</v>
      </c>
    </row>
    <row r="559" spans="1:14" x14ac:dyDescent="0.25">
      <c r="A559" t="s">
        <v>1302</v>
      </c>
      <c r="B559" t="s">
        <v>1301</v>
      </c>
      <c r="C559" t="s">
        <v>2036</v>
      </c>
      <c r="D559">
        <f t="shared" si="81"/>
        <v>1.17</v>
      </c>
      <c r="E559">
        <f t="shared" si="82"/>
        <v>0.08</v>
      </c>
      <c r="F559">
        <f t="shared" si="86"/>
        <v>5.8299999999999998E-2</v>
      </c>
      <c r="G559">
        <v>1.04</v>
      </c>
      <c r="H559">
        <f t="shared" si="83"/>
        <v>0.08</v>
      </c>
      <c r="I559">
        <f t="shared" si="84"/>
        <v>2.9999999999999985E-2</v>
      </c>
      <c r="J559">
        <f t="shared" si="85"/>
        <v>0</v>
      </c>
      <c r="K559" s="14">
        <f t="shared" si="87"/>
        <v>0</v>
      </c>
      <c r="L559">
        <f t="shared" si="88"/>
        <v>-2.8300000000000013E-2</v>
      </c>
      <c r="M559">
        <f t="shared" si="89"/>
        <v>0.08</v>
      </c>
      <c r="N559">
        <f t="shared" si="90"/>
        <v>2.9999999999999985E-2</v>
      </c>
    </row>
    <row r="560" spans="1:14" x14ac:dyDescent="0.25">
      <c r="A560" t="s">
        <v>677</v>
      </c>
      <c r="B560" t="s">
        <v>676</v>
      </c>
      <c r="C560" t="s">
        <v>2036</v>
      </c>
      <c r="D560">
        <f t="shared" si="81"/>
        <v>1.04</v>
      </c>
      <c r="E560">
        <f t="shared" si="82"/>
        <v>4.0000000000000036E-2</v>
      </c>
      <c r="F560">
        <f t="shared" si="86"/>
        <v>0</v>
      </c>
      <c r="G560">
        <v>1.04</v>
      </c>
      <c r="H560">
        <f t="shared" si="83"/>
        <v>0.08</v>
      </c>
      <c r="I560">
        <f t="shared" si="84"/>
        <v>2.9999999999999985E-2</v>
      </c>
      <c r="J560">
        <f t="shared" si="85"/>
        <v>0</v>
      </c>
      <c r="K560" s="14">
        <f t="shared" si="87"/>
        <v>3.9999999999999966E-2</v>
      </c>
      <c r="L560">
        <f t="shared" si="88"/>
        <v>2.9999999999999985E-2</v>
      </c>
      <c r="M560">
        <f t="shared" si="89"/>
        <v>4.0000000000000036E-2</v>
      </c>
      <c r="N560">
        <f t="shared" si="90"/>
        <v>0</v>
      </c>
    </row>
    <row r="561" spans="1:14" x14ac:dyDescent="0.25">
      <c r="A561" t="s">
        <v>1134</v>
      </c>
      <c r="B561" t="s">
        <v>1133</v>
      </c>
      <c r="C561" t="s">
        <v>2036</v>
      </c>
      <c r="D561">
        <f t="shared" si="81"/>
        <v>1.0401</v>
      </c>
      <c r="E561">
        <f t="shared" si="82"/>
        <v>4.0100000000000025E-2</v>
      </c>
      <c r="F561">
        <f t="shared" si="86"/>
        <v>0</v>
      </c>
      <c r="G561">
        <v>1.0401</v>
      </c>
      <c r="H561">
        <f t="shared" si="83"/>
        <v>0.08</v>
      </c>
      <c r="I561">
        <f t="shared" si="84"/>
        <v>3.0099999999999974E-2</v>
      </c>
      <c r="J561">
        <f t="shared" si="85"/>
        <v>0</v>
      </c>
      <c r="K561" s="14">
        <f t="shared" si="87"/>
        <v>3.9899999999999977E-2</v>
      </c>
      <c r="L561">
        <f t="shared" si="88"/>
        <v>3.0099999999999974E-2</v>
      </c>
      <c r="M561">
        <f t="shared" si="89"/>
        <v>4.0100000000000025E-2</v>
      </c>
      <c r="N561">
        <f t="shared" si="90"/>
        <v>0</v>
      </c>
    </row>
    <row r="562" spans="1:14" x14ac:dyDescent="0.25">
      <c r="A562" t="s">
        <v>1905</v>
      </c>
      <c r="B562" t="s">
        <v>1904</v>
      </c>
      <c r="C562" t="s">
        <v>2036</v>
      </c>
      <c r="D562">
        <f t="shared" si="81"/>
        <v>1.1267</v>
      </c>
      <c r="E562">
        <f t="shared" si="82"/>
        <v>0.08</v>
      </c>
      <c r="F562">
        <f t="shared" si="86"/>
        <v>4.6700000000000033E-2</v>
      </c>
      <c r="G562">
        <v>1.0402</v>
      </c>
      <c r="H562">
        <f t="shared" si="83"/>
        <v>0.08</v>
      </c>
      <c r="I562">
        <f t="shared" si="84"/>
        <v>3.0199999999999963E-2</v>
      </c>
      <c r="J562">
        <f t="shared" si="85"/>
        <v>0</v>
      </c>
      <c r="K562" s="14">
        <f t="shared" si="87"/>
        <v>0</v>
      </c>
      <c r="L562">
        <f t="shared" si="88"/>
        <v>-1.650000000000007E-2</v>
      </c>
      <c r="M562">
        <f t="shared" si="89"/>
        <v>0.08</v>
      </c>
      <c r="N562">
        <f t="shared" si="90"/>
        <v>3.0199999999999963E-2</v>
      </c>
    </row>
    <row r="563" spans="1:14" x14ac:dyDescent="0.25">
      <c r="A563" t="s">
        <v>460</v>
      </c>
      <c r="B563" t="s">
        <v>459</v>
      </c>
      <c r="C563" t="s">
        <v>2036</v>
      </c>
      <c r="D563">
        <f t="shared" si="81"/>
        <v>1.1273</v>
      </c>
      <c r="E563">
        <f t="shared" si="82"/>
        <v>0.08</v>
      </c>
      <c r="F563">
        <f t="shared" si="86"/>
        <v>4.7299999999999967E-2</v>
      </c>
      <c r="G563">
        <v>1.0405</v>
      </c>
      <c r="H563">
        <f t="shared" si="83"/>
        <v>0.08</v>
      </c>
      <c r="I563">
        <f t="shared" si="84"/>
        <v>3.049999999999993E-2</v>
      </c>
      <c r="J563">
        <f t="shared" si="85"/>
        <v>0</v>
      </c>
      <c r="K563" s="14">
        <f t="shared" si="87"/>
        <v>0</v>
      </c>
      <c r="L563">
        <f t="shared" si="88"/>
        <v>-1.6800000000000037E-2</v>
      </c>
      <c r="M563">
        <f t="shared" si="89"/>
        <v>0.08</v>
      </c>
      <c r="N563">
        <f t="shared" si="90"/>
        <v>3.049999999999993E-2</v>
      </c>
    </row>
    <row r="564" spans="1:14" x14ac:dyDescent="0.25">
      <c r="A564" t="s">
        <v>1751</v>
      </c>
      <c r="B564" t="s">
        <v>1750</v>
      </c>
      <c r="C564" t="s">
        <v>2036</v>
      </c>
      <c r="D564">
        <f t="shared" si="81"/>
        <v>1.1300000000000001</v>
      </c>
      <c r="E564">
        <f t="shared" si="82"/>
        <v>0.08</v>
      </c>
      <c r="F564">
        <f t="shared" si="86"/>
        <v>5.0000000000000114E-2</v>
      </c>
      <c r="G564">
        <v>1.0424</v>
      </c>
      <c r="H564">
        <f t="shared" si="83"/>
        <v>0.08</v>
      </c>
      <c r="I564">
        <f t="shared" si="84"/>
        <v>3.2399999999999943E-2</v>
      </c>
      <c r="J564">
        <f t="shared" si="85"/>
        <v>0</v>
      </c>
      <c r="K564" s="14">
        <f t="shared" si="87"/>
        <v>0</v>
      </c>
      <c r="L564">
        <f t="shared" si="88"/>
        <v>-1.7600000000000171E-2</v>
      </c>
      <c r="M564">
        <f t="shared" si="89"/>
        <v>0.08</v>
      </c>
      <c r="N564">
        <f t="shared" si="90"/>
        <v>3.2399999999999943E-2</v>
      </c>
    </row>
    <row r="565" spans="1:14" x14ac:dyDescent="0.25">
      <c r="A565" t="s">
        <v>1450</v>
      </c>
      <c r="B565" t="s">
        <v>1449</v>
      </c>
      <c r="C565" t="s">
        <v>2036</v>
      </c>
      <c r="D565">
        <f t="shared" si="81"/>
        <v>1.17</v>
      </c>
      <c r="E565">
        <f t="shared" si="82"/>
        <v>0.08</v>
      </c>
      <c r="F565">
        <f t="shared" si="86"/>
        <v>5.8299999999999998E-2</v>
      </c>
      <c r="G565">
        <v>1.0424</v>
      </c>
      <c r="H565">
        <f t="shared" si="83"/>
        <v>0.08</v>
      </c>
      <c r="I565">
        <f t="shared" si="84"/>
        <v>3.2399999999999943E-2</v>
      </c>
      <c r="J565">
        <f t="shared" si="85"/>
        <v>0</v>
      </c>
      <c r="K565" s="14">
        <f t="shared" si="87"/>
        <v>0</v>
      </c>
      <c r="L565">
        <f t="shared" si="88"/>
        <v>-2.5900000000000055E-2</v>
      </c>
      <c r="M565">
        <f t="shared" si="89"/>
        <v>0.08</v>
      </c>
      <c r="N565">
        <f t="shared" si="90"/>
        <v>3.2399999999999943E-2</v>
      </c>
    </row>
    <row r="566" spans="1:14" x14ac:dyDescent="0.25">
      <c r="A566" t="s">
        <v>1434</v>
      </c>
      <c r="B566" t="s">
        <v>1433</v>
      </c>
      <c r="C566" t="s">
        <v>2036</v>
      </c>
      <c r="D566">
        <f t="shared" si="81"/>
        <v>1.1324000000000001</v>
      </c>
      <c r="E566">
        <f t="shared" si="82"/>
        <v>0.08</v>
      </c>
      <c r="F566">
        <f t="shared" si="86"/>
        <v>5.2400000000000072E-2</v>
      </c>
      <c r="G566">
        <v>1.044</v>
      </c>
      <c r="H566">
        <f t="shared" si="83"/>
        <v>0.08</v>
      </c>
      <c r="I566">
        <f t="shared" si="84"/>
        <v>3.3999999999999989E-2</v>
      </c>
      <c r="J566">
        <f t="shared" si="85"/>
        <v>0</v>
      </c>
      <c r="K566" s="14">
        <f t="shared" si="87"/>
        <v>0</v>
      </c>
      <c r="L566">
        <f t="shared" si="88"/>
        <v>-1.8400000000000083E-2</v>
      </c>
      <c r="M566">
        <f t="shared" si="89"/>
        <v>0.08</v>
      </c>
      <c r="N566">
        <f t="shared" si="90"/>
        <v>3.3999999999999989E-2</v>
      </c>
    </row>
    <row r="567" spans="1:14" x14ac:dyDescent="0.25">
      <c r="A567" t="s">
        <v>1326</v>
      </c>
      <c r="B567" t="s">
        <v>1325</v>
      </c>
      <c r="C567" t="s">
        <v>2036</v>
      </c>
      <c r="D567">
        <f t="shared" si="81"/>
        <v>1.1534</v>
      </c>
      <c r="E567">
        <f t="shared" si="82"/>
        <v>0.08</v>
      </c>
      <c r="F567">
        <f t="shared" si="86"/>
        <v>5.8299999999999998E-2</v>
      </c>
      <c r="G567">
        <v>1.0446</v>
      </c>
      <c r="H567">
        <f t="shared" si="83"/>
        <v>0.08</v>
      </c>
      <c r="I567">
        <f t="shared" si="84"/>
        <v>3.4599999999999922E-2</v>
      </c>
      <c r="J567">
        <f t="shared" si="85"/>
        <v>0</v>
      </c>
      <c r="K567" s="14">
        <f t="shared" si="87"/>
        <v>0</v>
      </c>
      <c r="L567">
        <f t="shared" si="88"/>
        <v>-2.3700000000000075E-2</v>
      </c>
      <c r="M567">
        <f t="shared" si="89"/>
        <v>0.08</v>
      </c>
      <c r="N567">
        <f t="shared" si="90"/>
        <v>3.4599999999999922E-2</v>
      </c>
    </row>
    <row r="568" spans="1:14" x14ac:dyDescent="0.25">
      <c r="A568" t="s">
        <v>1482</v>
      </c>
      <c r="B568" t="s">
        <v>1481</v>
      </c>
      <c r="C568" t="s">
        <v>2036</v>
      </c>
      <c r="D568">
        <f t="shared" si="81"/>
        <v>1.1367</v>
      </c>
      <c r="E568">
        <f t="shared" si="82"/>
        <v>0.08</v>
      </c>
      <c r="F568">
        <f t="shared" si="86"/>
        <v>5.6700000000000042E-2</v>
      </c>
      <c r="G568">
        <v>1.0467</v>
      </c>
      <c r="H568">
        <f t="shared" si="83"/>
        <v>0.08</v>
      </c>
      <c r="I568">
        <f t="shared" si="84"/>
        <v>3.6699999999999913E-2</v>
      </c>
      <c r="J568">
        <f t="shared" si="85"/>
        <v>0</v>
      </c>
      <c r="K568" s="14">
        <f t="shared" si="87"/>
        <v>0</v>
      </c>
      <c r="L568">
        <f t="shared" si="88"/>
        <v>-2.0000000000000129E-2</v>
      </c>
      <c r="M568">
        <f t="shared" si="89"/>
        <v>0.08</v>
      </c>
      <c r="N568">
        <f t="shared" si="90"/>
        <v>3.6699999999999913E-2</v>
      </c>
    </row>
    <row r="569" spans="1:14" x14ac:dyDescent="0.25">
      <c r="A569" t="s">
        <v>247</v>
      </c>
      <c r="B569" t="s">
        <v>246</v>
      </c>
      <c r="C569" t="s">
        <v>2036</v>
      </c>
      <c r="D569">
        <f t="shared" si="81"/>
        <v>1.1371</v>
      </c>
      <c r="E569">
        <f t="shared" si="82"/>
        <v>0.08</v>
      </c>
      <c r="F569">
        <f t="shared" si="86"/>
        <v>5.7099999999999998E-2</v>
      </c>
      <c r="G569">
        <v>1.0468999999999999</v>
      </c>
      <c r="H569">
        <f t="shared" si="83"/>
        <v>0.08</v>
      </c>
      <c r="I569">
        <f t="shared" si="84"/>
        <v>3.6899999999999891E-2</v>
      </c>
      <c r="J569">
        <f t="shared" si="85"/>
        <v>0</v>
      </c>
      <c r="K569" s="14">
        <f t="shared" si="87"/>
        <v>0</v>
      </c>
      <c r="L569">
        <f t="shared" si="88"/>
        <v>-2.0200000000000107E-2</v>
      </c>
      <c r="M569">
        <f t="shared" si="89"/>
        <v>0.08</v>
      </c>
      <c r="N569">
        <f t="shared" si="90"/>
        <v>3.6899999999999891E-2</v>
      </c>
    </row>
    <row r="570" spans="1:14" x14ac:dyDescent="0.25">
      <c r="A570" t="s">
        <v>847</v>
      </c>
      <c r="B570" t="s">
        <v>846</v>
      </c>
      <c r="C570" t="s">
        <v>2036</v>
      </c>
      <c r="D570">
        <f t="shared" si="81"/>
        <v>1.1375</v>
      </c>
      <c r="E570">
        <f t="shared" si="82"/>
        <v>0.08</v>
      </c>
      <c r="F570">
        <f t="shared" si="86"/>
        <v>5.7499999999999954E-2</v>
      </c>
      <c r="G570">
        <v>1.0473000000000001</v>
      </c>
      <c r="H570">
        <f t="shared" si="83"/>
        <v>0.08</v>
      </c>
      <c r="I570">
        <f t="shared" si="84"/>
        <v>3.7300000000000069E-2</v>
      </c>
      <c r="J570">
        <f t="shared" si="85"/>
        <v>0</v>
      </c>
      <c r="K570" s="14">
        <f t="shared" si="87"/>
        <v>0</v>
      </c>
      <c r="L570">
        <f t="shared" si="88"/>
        <v>-2.0199999999999885E-2</v>
      </c>
      <c r="M570">
        <f t="shared" si="89"/>
        <v>0.08</v>
      </c>
      <c r="N570">
        <f t="shared" si="90"/>
        <v>3.7300000000000069E-2</v>
      </c>
    </row>
    <row r="571" spans="1:14" x14ac:dyDescent="0.25">
      <c r="A571" t="s">
        <v>779</v>
      </c>
      <c r="B571" t="s">
        <v>778</v>
      </c>
      <c r="C571" t="s">
        <v>2036</v>
      </c>
      <c r="D571">
        <f t="shared" si="81"/>
        <v>1.04</v>
      </c>
      <c r="E571">
        <f t="shared" si="82"/>
        <v>4.0000000000000036E-2</v>
      </c>
      <c r="F571">
        <f t="shared" si="86"/>
        <v>0</v>
      </c>
      <c r="G571">
        <v>1.0473000000000001</v>
      </c>
      <c r="H571">
        <f t="shared" si="83"/>
        <v>0.08</v>
      </c>
      <c r="I571">
        <f t="shared" si="84"/>
        <v>3.7300000000000069E-2</v>
      </c>
      <c r="J571">
        <f t="shared" si="85"/>
        <v>0</v>
      </c>
      <c r="K571" s="14">
        <f t="shared" si="87"/>
        <v>3.9999999999999966E-2</v>
      </c>
      <c r="L571">
        <f t="shared" si="88"/>
        <v>3.7300000000000069E-2</v>
      </c>
      <c r="M571">
        <f t="shared" si="89"/>
        <v>4.0000000000000036E-2</v>
      </c>
      <c r="N571">
        <f t="shared" si="90"/>
        <v>0</v>
      </c>
    </row>
    <row r="572" spans="1:14" x14ac:dyDescent="0.25">
      <c r="A572" t="s">
        <v>1218</v>
      </c>
      <c r="B572" t="s">
        <v>1217</v>
      </c>
      <c r="C572" t="s">
        <v>2036</v>
      </c>
      <c r="D572">
        <f t="shared" si="81"/>
        <v>1.1397000000000002</v>
      </c>
      <c r="E572">
        <f t="shared" si="82"/>
        <v>0.08</v>
      </c>
      <c r="F572">
        <f t="shared" si="86"/>
        <v>5.8299999999999998E-2</v>
      </c>
      <c r="G572">
        <v>1.0487</v>
      </c>
      <c r="H572">
        <f t="shared" si="83"/>
        <v>0.08</v>
      </c>
      <c r="I572">
        <f t="shared" si="84"/>
        <v>3.8699999999999915E-2</v>
      </c>
      <c r="J572">
        <f t="shared" si="85"/>
        <v>0</v>
      </c>
      <c r="K572" s="14">
        <f t="shared" si="87"/>
        <v>0</v>
      </c>
      <c r="L572">
        <f t="shared" si="88"/>
        <v>-1.9600000000000083E-2</v>
      </c>
      <c r="M572">
        <f t="shared" si="89"/>
        <v>0.08</v>
      </c>
      <c r="N572">
        <f t="shared" si="90"/>
        <v>3.8699999999999915E-2</v>
      </c>
    </row>
    <row r="573" spans="1:14" x14ac:dyDescent="0.25">
      <c r="A573" t="s">
        <v>1792</v>
      </c>
      <c r="B573" t="s">
        <v>1791</v>
      </c>
      <c r="C573" t="s">
        <v>2036</v>
      </c>
      <c r="D573">
        <f t="shared" si="81"/>
        <v>1.1400000000000001</v>
      </c>
      <c r="E573">
        <f t="shared" si="82"/>
        <v>0.08</v>
      </c>
      <c r="F573">
        <f t="shared" si="86"/>
        <v>5.8299999999999998E-2</v>
      </c>
      <c r="G573">
        <v>1.0488999999999999</v>
      </c>
      <c r="H573">
        <f t="shared" si="83"/>
        <v>0.08</v>
      </c>
      <c r="I573">
        <f t="shared" si="84"/>
        <v>3.8899999999999893E-2</v>
      </c>
      <c r="J573">
        <f t="shared" si="85"/>
        <v>0</v>
      </c>
      <c r="K573" s="14">
        <f t="shared" si="87"/>
        <v>0</v>
      </c>
      <c r="L573">
        <f t="shared" si="88"/>
        <v>-1.9400000000000105E-2</v>
      </c>
      <c r="M573">
        <f t="shared" si="89"/>
        <v>0.08</v>
      </c>
      <c r="N573">
        <f t="shared" si="90"/>
        <v>3.8899999999999893E-2</v>
      </c>
    </row>
    <row r="574" spans="1:14" x14ac:dyDescent="0.25">
      <c r="A574" t="s">
        <v>1788</v>
      </c>
      <c r="B574" t="s">
        <v>1787</v>
      </c>
      <c r="C574" t="s">
        <v>2036</v>
      </c>
      <c r="D574">
        <f t="shared" si="81"/>
        <v>1.1400000000000001</v>
      </c>
      <c r="E574">
        <f t="shared" si="82"/>
        <v>0.08</v>
      </c>
      <c r="F574">
        <f t="shared" si="86"/>
        <v>5.8299999999999998E-2</v>
      </c>
      <c r="G574">
        <v>1.0488999999999999</v>
      </c>
      <c r="H574">
        <f t="shared" si="83"/>
        <v>0.08</v>
      </c>
      <c r="I574">
        <f t="shared" si="84"/>
        <v>3.8899999999999893E-2</v>
      </c>
      <c r="J574">
        <f t="shared" si="85"/>
        <v>0</v>
      </c>
      <c r="K574" s="14">
        <f t="shared" si="87"/>
        <v>0</v>
      </c>
      <c r="L574">
        <f t="shared" si="88"/>
        <v>-1.9400000000000105E-2</v>
      </c>
      <c r="M574">
        <f t="shared" si="89"/>
        <v>0.08</v>
      </c>
      <c r="N574">
        <f t="shared" si="90"/>
        <v>3.8899999999999893E-2</v>
      </c>
    </row>
    <row r="575" spans="1:14" x14ac:dyDescent="0.25">
      <c r="A575" t="s">
        <v>1496</v>
      </c>
      <c r="B575" t="s">
        <v>1495</v>
      </c>
      <c r="C575" t="s">
        <v>2036</v>
      </c>
      <c r="D575">
        <f t="shared" si="81"/>
        <v>1.1400000000000001</v>
      </c>
      <c r="E575">
        <f t="shared" si="82"/>
        <v>0.08</v>
      </c>
      <c r="F575">
        <f t="shared" si="86"/>
        <v>5.8299999999999998E-2</v>
      </c>
      <c r="G575">
        <v>1.0488999999999999</v>
      </c>
      <c r="H575">
        <f t="shared" si="83"/>
        <v>0.08</v>
      </c>
      <c r="I575">
        <f t="shared" si="84"/>
        <v>3.8899999999999893E-2</v>
      </c>
      <c r="J575">
        <f t="shared" si="85"/>
        <v>0</v>
      </c>
      <c r="K575" s="14">
        <f t="shared" si="87"/>
        <v>0</v>
      </c>
      <c r="L575">
        <f t="shared" si="88"/>
        <v>-1.9400000000000105E-2</v>
      </c>
      <c r="M575">
        <f t="shared" si="89"/>
        <v>0.08</v>
      </c>
      <c r="N575">
        <f t="shared" si="90"/>
        <v>3.8899999999999893E-2</v>
      </c>
    </row>
    <row r="576" spans="1:14" x14ac:dyDescent="0.25">
      <c r="A576" t="s">
        <v>1110</v>
      </c>
      <c r="B576" t="s">
        <v>1109</v>
      </c>
      <c r="C576" t="s">
        <v>2036</v>
      </c>
      <c r="D576">
        <f t="shared" si="81"/>
        <v>1.1400000000000001</v>
      </c>
      <c r="E576">
        <f t="shared" si="82"/>
        <v>0.08</v>
      </c>
      <c r="F576">
        <f t="shared" si="86"/>
        <v>5.8299999999999998E-2</v>
      </c>
      <c r="G576">
        <v>1.0488999999999999</v>
      </c>
      <c r="H576">
        <f t="shared" si="83"/>
        <v>0.08</v>
      </c>
      <c r="I576">
        <f t="shared" si="84"/>
        <v>3.8899999999999893E-2</v>
      </c>
      <c r="J576">
        <f t="shared" si="85"/>
        <v>0</v>
      </c>
      <c r="K576" s="14">
        <f t="shared" si="87"/>
        <v>0</v>
      </c>
      <c r="L576">
        <f t="shared" si="88"/>
        <v>-1.9400000000000105E-2</v>
      </c>
      <c r="M576">
        <f t="shared" si="89"/>
        <v>0.08</v>
      </c>
      <c r="N576">
        <f t="shared" si="90"/>
        <v>3.8899999999999893E-2</v>
      </c>
    </row>
    <row r="577" spans="1:14" x14ac:dyDescent="0.25">
      <c r="A577" t="s">
        <v>85</v>
      </c>
      <c r="B577" t="s">
        <v>84</v>
      </c>
      <c r="C577" t="s">
        <v>2036</v>
      </c>
      <c r="D577">
        <f t="shared" si="81"/>
        <v>1.1422000000000001</v>
      </c>
      <c r="E577">
        <f t="shared" si="82"/>
        <v>0.08</v>
      </c>
      <c r="F577">
        <f t="shared" si="86"/>
        <v>5.8299999999999998E-2</v>
      </c>
      <c r="G577">
        <v>1.0503</v>
      </c>
      <c r="H577">
        <f t="shared" si="83"/>
        <v>0.08</v>
      </c>
      <c r="I577">
        <f t="shared" si="84"/>
        <v>4.0299999999999961E-2</v>
      </c>
      <c r="J577">
        <f t="shared" si="85"/>
        <v>0</v>
      </c>
      <c r="K577" s="14">
        <f t="shared" si="87"/>
        <v>0</v>
      </c>
      <c r="L577">
        <f t="shared" si="88"/>
        <v>-1.8000000000000037E-2</v>
      </c>
      <c r="M577">
        <f t="shared" si="89"/>
        <v>0.08</v>
      </c>
      <c r="N577">
        <f t="shared" si="90"/>
        <v>4.0299999999999961E-2</v>
      </c>
    </row>
    <row r="578" spans="1:14" x14ac:dyDescent="0.25">
      <c r="A578" t="s">
        <v>335</v>
      </c>
      <c r="B578" t="s">
        <v>334</v>
      </c>
      <c r="C578" t="s">
        <v>2036</v>
      </c>
      <c r="D578">
        <f t="shared" ref="D578:D641" si="91">VLOOKUP(A578,tax_rates,3,FALSE)</f>
        <v>1.1459000000000001</v>
      </c>
      <c r="E578">
        <f t="shared" ref="E578:E641" si="92">MAX(0.04,MIN(0.08,D578-1))</f>
        <v>0.08</v>
      </c>
      <c r="F578">
        <f t="shared" si="86"/>
        <v>5.8299999999999998E-2</v>
      </c>
      <c r="G578">
        <v>1.0527</v>
      </c>
      <c r="H578">
        <f t="shared" ref="H578:H641" si="93">MAX(MIN(0.08,G578-0.93),0)</f>
        <v>0.08</v>
      </c>
      <c r="I578">
        <f t="shared" ref="I578:I641" si="94">MAX(0,MIN(G578-0.93-H578,0.0583))</f>
        <v>4.2699999999999919E-2</v>
      </c>
      <c r="J578">
        <f t="shared" ref="J578:J641" si="95">IF(C578="y",G578-0.93-H578-I578,0)</f>
        <v>0</v>
      </c>
      <c r="K578" s="14">
        <f t="shared" si="87"/>
        <v>0</v>
      </c>
      <c r="L578">
        <f t="shared" si="88"/>
        <v>-1.5600000000000079E-2</v>
      </c>
      <c r="M578">
        <f t="shared" si="89"/>
        <v>0.08</v>
      </c>
      <c r="N578">
        <f t="shared" si="90"/>
        <v>4.2699999999999919E-2</v>
      </c>
    </row>
    <row r="579" spans="1:14" x14ac:dyDescent="0.25">
      <c r="A579" t="s">
        <v>1306</v>
      </c>
      <c r="B579" t="s">
        <v>1305</v>
      </c>
      <c r="C579" t="s">
        <v>2038</v>
      </c>
      <c r="D579">
        <f t="shared" si="91"/>
        <v>1.1466000000000001</v>
      </c>
      <c r="E579">
        <f t="shared" si="92"/>
        <v>0.08</v>
      </c>
      <c r="F579">
        <f t="shared" ref="F579:F642" si="96">MIN(MAX(D579-1-E579,0),0.0583)</f>
        <v>5.8299999999999998E-2</v>
      </c>
      <c r="G579">
        <v>1.0531000000000001</v>
      </c>
      <c r="H579">
        <f t="shared" si="93"/>
        <v>0.08</v>
      </c>
      <c r="I579">
        <f t="shared" si="94"/>
        <v>4.3100000000000097E-2</v>
      </c>
      <c r="J579">
        <f t="shared" si="95"/>
        <v>0</v>
      </c>
      <c r="K579" s="14">
        <f t="shared" ref="K579:K642" si="97">H579-E579</f>
        <v>0</v>
      </c>
      <c r="L579">
        <f t="shared" ref="L579:L642" si="98">I579-F579</f>
        <v>-1.5199999999999901E-2</v>
      </c>
      <c r="M579">
        <f t="shared" ref="M579:M642" si="99">MIN(E579,H579)</f>
        <v>0.08</v>
      </c>
      <c r="N579">
        <f t="shared" si="90"/>
        <v>4.3100000000000097E-2</v>
      </c>
    </row>
    <row r="580" spans="1:14" x14ac:dyDescent="0.25">
      <c r="A580" t="s">
        <v>845</v>
      </c>
      <c r="B580" t="s">
        <v>844</v>
      </c>
      <c r="C580" t="s">
        <v>2036</v>
      </c>
      <c r="D580">
        <f t="shared" si="91"/>
        <v>1.1473</v>
      </c>
      <c r="E580">
        <f t="shared" si="92"/>
        <v>0.08</v>
      </c>
      <c r="F580">
        <f t="shared" si="96"/>
        <v>5.8299999999999998E-2</v>
      </c>
      <c r="G580">
        <v>1.0536000000000001</v>
      </c>
      <c r="H580">
        <f t="shared" si="93"/>
        <v>0.08</v>
      </c>
      <c r="I580">
        <f t="shared" si="94"/>
        <v>4.3600000000000042E-2</v>
      </c>
      <c r="J580">
        <f t="shared" si="95"/>
        <v>0</v>
      </c>
      <c r="K580" s="14">
        <f t="shared" si="97"/>
        <v>0</v>
      </c>
      <c r="L580">
        <f t="shared" si="98"/>
        <v>-1.4699999999999956E-2</v>
      </c>
      <c r="M580">
        <f t="shared" si="99"/>
        <v>0.08</v>
      </c>
      <c r="N580">
        <f t="shared" si="90"/>
        <v>4.3600000000000042E-2</v>
      </c>
    </row>
    <row r="581" spans="1:14" x14ac:dyDescent="0.25">
      <c r="A581" t="s">
        <v>345</v>
      </c>
      <c r="B581" t="s">
        <v>344</v>
      </c>
      <c r="C581" t="s">
        <v>2036</v>
      </c>
      <c r="D581">
        <f t="shared" si="91"/>
        <v>1.1500000000000001</v>
      </c>
      <c r="E581">
        <f t="shared" si="92"/>
        <v>0.08</v>
      </c>
      <c r="F581">
        <f t="shared" si="96"/>
        <v>5.8299999999999998E-2</v>
      </c>
      <c r="G581">
        <v>1.0538000000000001</v>
      </c>
      <c r="H581">
        <f t="shared" si="93"/>
        <v>0.08</v>
      </c>
      <c r="I581">
        <f t="shared" si="94"/>
        <v>4.3800000000000019E-2</v>
      </c>
      <c r="J581">
        <f t="shared" si="95"/>
        <v>0</v>
      </c>
      <c r="K581" s="14">
        <f t="shared" si="97"/>
        <v>0</v>
      </c>
      <c r="L581">
        <f t="shared" si="98"/>
        <v>-1.4499999999999978E-2</v>
      </c>
      <c r="M581">
        <f t="shared" si="99"/>
        <v>0.08</v>
      </c>
      <c r="N581">
        <f t="shared" si="90"/>
        <v>4.3800000000000019E-2</v>
      </c>
    </row>
    <row r="582" spans="1:14" x14ac:dyDescent="0.25">
      <c r="A582" t="s">
        <v>1204</v>
      </c>
      <c r="B582" t="s">
        <v>1203</v>
      </c>
      <c r="C582" t="s">
        <v>2036</v>
      </c>
      <c r="D582">
        <f t="shared" si="91"/>
        <v>1.1500000000000001</v>
      </c>
      <c r="E582">
        <f t="shared" si="92"/>
        <v>0.08</v>
      </c>
      <c r="F582">
        <f t="shared" si="96"/>
        <v>5.8299999999999998E-2</v>
      </c>
      <c r="G582">
        <v>1.0553000000000001</v>
      </c>
      <c r="H582">
        <f t="shared" si="93"/>
        <v>0.08</v>
      </c>
      <c r="I582">
        <f t="shared" si="94"/>
        <v>4.5300000000000076E-2</v>
      </c>
      <c r="J582">
        <f t="shared" si="95"/>
        <v>0</v>
      </c>
      <c r="K582" s="14">
        <f t="shared" si="97"/>
        <v>0</v>
      </c>
      <c r="L582">
        <f t="shared" si="98"/>
        <v>-1.2999999999999921E-2</v>
      </c>
      <c r="M582">
        <f t="shared" si="99"/>
        <v>0.08</v>
      </c>
      <c r="N582">
        <f t="shared" si="90"/>
        <v>4.5300000000000076E-2</v>
      </c>
    </row>
    <row r="583" spans="1:14" x14ac:dyDescent="0.25">
      <c r="A583" t="s">
        <v>550</v>
      </c>
      <c r="B583" t="s">
        <v>549</v>
      </c>
      <c r="C583" t="s">
        <v>2036</v>
      </c>
      <c r="D583">
        <f t="shared" si="91"/>
        <v>1.1500000000000001</v>
      </c>
      <c r="E583">
        <f t="shared" si="92"/>
        <v>0.08</v>
      </c>
      <c r="F583">
        <f t="shared" si="96"/>
        <v>5.8299999999999998E-2</v>
      </c>
      <c r="G583">
        <v>1.0554000000000001</v>
      </c>
      <c r="H583">
        <f t="shared" si="93"/>
        <v>0.08</v>
      </c>
      <c r="I583">
        <f t="shared" si="94"/>
        <v>4.5400000000000065E-2</v>
      </c>
      <c r="J583">
        <f t="shared" si="95"/>
        <v>0</v>
      </c>
      <c r="K583" s="14">
        <f t="shared" si="97"/>
        <v>0</v>
      </c>
      <c r="L583">
        <f t="shared" si="98"/>
        <v>-1.2899999999999932E-2</v>
      </c>
      <c r="M583">
        <f t="shared" si="99"/>
        <v>0.08</v>
      </c>
      <c r="N583">
        <f t="shared" si="90"/>
        <v>4.5400000000000065E-2</v>
      </c>
    </row>
    <row r="584" spans="1:14" x14ac:dyDescent="0.25">
      <c r="A584" t="s">
        <v>1879</v>
      </c>
      <c r="B584" t="s">
        <v>1878</v>
      </c>
      <c r="C584" t="s">
        <v>2036</v>
      </c>
      <c r="D584">
        <f t="shared" si="91"/>
        <v>1.1525000000000003</v>
      </c>
      <c r="E584">
        <f t="shared" si="92"/>
        <v>0.08</v>
      </c>
      <c r="F584">
        <f t="shared" si="96"/>
        <v>5.8299999999999998E-2</v>
      </c>
      <c r="G584">
        <v>1.0570000000000002</v>
      </c>
      <c r="H584">
        <f t="shared" si="93"/>
        <v>0.08</v>
      </c>
      <c r="I584">
        <f t="shared" si="94"/>
        <v>4.7000000000000111E-2</v>
      </c>
      <c r="J584">
        <f t="shared" si="95"/>
        <v>0</v>
      </c>
      <c r="K584" s="14">
        <f t="shared" si="97"/>
        <v>0</v>
      </c>
      <c r="L584">
        <f t="shared" si="98"/>
        <v>-1.1299999999999887E-2</v>
      </c>
      <c r="M584">
        <f t="shared" si="99"/>
        <v>0.08</v>
      </c>
      <c r="N584">
        <f t="shared" si="90"/>
        <v>4.7000000000000111E-2</v>
      </c>
    </row>
    <row r="585" spans="1:14" x14ac:dyDescent="0.25">
      <c r="A585" t="s">
        <v>1362</v>
      </c>
      <c r="B585" t="s">
        <v>1361</v>
      </c>
      <c r="C585" t="s">
        <v>2036</v>
      </c>
      <c r="D585">
        <f t="shared" si="91"/>
        <v>1.1532</v>
      </c>
      <c r="E585">
        <f t="shared" si="92"/>
        <v>0.08</v>
      </c>
      <c r="F585">
        <f t="shared" si="96"/>
        <v>5.8299999999999998E-2</v>
      </c>
      <c r="G585">
        <v>1.0575000000000001</v>
      </c>
      <c r="H585">
        <f t="shared" si="93"/>
        <v>0.08</v>
      </c>
      <c r="I585">
        <f t="shared" si="94"/>
        <v>4.7500000000000056E-2</v>
      </c>
      <c r="J585">
        <f t="shared" si="95"/>
        <v>0</v>
      </c>
      <c r="K585" s="14">
        <f t="shared" si="97"/>
        <v>0</v>
      </c>
      <c r="L585">
        <f t="shared" si="98"/>
        <v>-1.0799999999999942E-2</v>
      </c>
      <c r="M585">
        <f t="shared" si="99"/>
        <v>0.08</v>
      </c>
      <c r="N585">
        <f t="shared" si="90"/>
        <v>4.7500000000000056E-2</v>
      </c>
    </row>
    <row r="586" spans="1:14" x14ac:dyDescent="0.25">
      <c r="A586" t="s">
        <v>897</v>
      </c>
      <c r="B586" t="s">
        <v>896</v>
      </c>
      <c r="C586" t="s">
        <v>2036</v>
      </c>
      <c r="D586">
        <f t="shared" si="91"/>
        <v>1.17</v>
      </c>
      <c r="E586">
        <f t="shared" si="92"/>
        <v>0.08</v>
      </c>
      <c r="F586">
        <f t="shared" si="96"/>
        <v>5.8299999999999998E-2</v>
      </c>
      <c r="G586">
        <v>1.0577000000000003</v>
      </c>
      <c r="H586">
        <f t="shared" si="93"/>
        <v>0.08</v>
      </c>
      <c r="I586">
        <f t="shared" si="94"/>
        <v>4.7700000000000256E-2</v>
      </c>
      <c r="J586">
        <f t="shared" si="95"/>
        <v>0</v>
      </c>
      <c r="K586" s="14">
        <f t="shared" si="97"/>
        <v>0</v>
      </c>
      <c r="L586">
        <f t="shared" si="98"/>
        <v>-1.0599999999999742E-2</v>
      </c>
      <c r="M586">
        <f t="shared" si="99"/>
        <v>0.08</v>
      </c>
      <c r="N586">
        <f t="shared" si="90"/>
        <v>4.7700000000000256E-2</v>
      </c>
    </row>
    <row r="587" spans="1:14" x14ac:dyDescent="0.25">
      <c r="A587" t="s">
        <v>1534</v>
      </c>
      <c r="B587" t="s">
        <v>1533</v>
      </c>
      <c r="C587" t="s">
        <v>2036</v>
      </c>
      <c r="D587">
        <f t="shared" si="91"/>
        <v>1.155</v>
      </c>
      <c r="E587">
        <f t="shared" si="92"/>
        <v>0.08</v>
      </c>
      <c r="F587">
        <f t="shared" si="96"/>
        <v>5.8299999999999998E-2</v>
      </c>
      <c r="G587">
        <v>1.0586</v>
      </c>
      <c r="H587">
        <f t="shared" si="93"/>
        <v>0.08</v>
      </c>
      <c r="I587">
        <f t="shared" si="94"/>
        <v>4.8599999999999935E-2</v>
      </c>
      <c r="J587">
        <f t="shared" si="95"/>
        <v>0</v>
      </c>
      <c r="K587" s="14">
        <f t="shared" si="97"/>
        <v>0</v>
      </c>
      <c r="L587">
        <f t="shared" si="98"/>
        <v>-9.7000000000000627E-3</v>
      </c>
      <c r="M587">
        <f t="shared" si="99"/>
        <v>0.08</v>
      </c>
      <c r="N587">
        <f t="shared" si="90"/>
        <v>4.8599999999999935E-2</v>
      </c>
    </row>
    <row r="588" spans="1:14" x14ac:dyDescent="0.25">
      <c r="A588" t="s">
        <v>1232</v>
      </c>
      <c r="B588" t="s">
        <v>1231</v>
      </c>
      <c r="C588" t="s">
        <v>2036</v>
      </c>
      <c r="D588">
        <f t="shared" si="91"/>
        <v>1.155</v>
      </c>
      <c r="E588">
        <f t="shared" si="92"/>
        <v>0.08</v>
      </c>
      <c r="F588">
        <f t="shared" si="96"/>
        <v>5.8299999999999998E-2</v>
      </c>
      <c r="G588">
        <v>1.0586</v>
      </c>
      <c r="H588">
        <f t="shared" si="93"/>
        <v>0.08</v>
      </c>
      <c r="I588">
        <f t="shared" si="94"/>
        <v>4.8599999999999935E-2</v>
      </c>
      <c r="J588">
        <f t="shared" si="95"/>
        <v>0</v>
      </c>
      <c r="K588" s="14">
        <f t="shared" si="97"/>
        <v>0</v>
      </c>
      <c r="L588">
        <f t="shared" si="98"/>
        <v>-9.7000000000000627E-3</v>
      </c>
      <c r="M588">
        <f t="shared" si="99"/>
        <v>0.08</v>
      </c>
      <c r="N588">
        <f t="shared" si="90"/>
        <v>4.8599999999999935E-2</v>
      </c>
    </row>
    <row r="589" spans="1:14" x14ac:dyDescent="0.25">
      <c r="A589" t="s">
        <v>1867</v>
      </c>
      <c r="B589" t="s">
        <v>1866</v>
      </c>
      <c r="C589" t="s">
        <v>2036</v>
      </c>
      <c r="D589">
        <f t="shared" si="91"/>
        <v>1.17</v>
      </c>
      <c r="E589">
        <f t="shared" si="92"/>
        <v>0.08</v>
      </c>
      <c r="F589">
        <f t="shared" si="96"/>
        <v>5.8299999999999998E-2</v>
      </c>
      <c r="G589">
        <v>1.06</v>
      </c>
      <c r="H589">
        <f t="shared" si="93"/>
        <v>0.08</v>
      </c>
      <c r="I589">
        <f t="shared" si="94"/>
        <v>0.05</v>
      </c>
      <c r="J589">
        <f t="shared" si="95"/>
        <v>0</v>
      </c>
      <c r="K589" s="14">
        <f t="shared" si="97"/>
        <v>0</v>
      </c>
      <c r="L589">
        <f t="shared" si="98"/>
        <v>-8.2999999999999949E-3</v>
      </c>
      <c r="M589">
        <f t="shared" si="99"/>
        <v>0.08</v>
      </c>
      <c r="N589">
        <f t="shared" si="90"/>
        <v>0.05</v>
      </c>
    </row>
    <row r="590" spans="1:14" x14ac:dyDescent="0.25">
      <c r="A590" t="s">
        <v>1524</v>
      </c>
      <c r="B590" t="s">
        <v>1523</v>
      </c>
      <c r="C590" t="s">
        <v>2036</v>
      </c>
      <c r="D590">
        <f t="shared" si="91"/>
        <v>1.17</v>
      </c>
      <c r="E590">
        <f t="shared" si="92"/>
        <v>0.08</v>
      </c>
      <c r="F590">
        <f t="shared" si="96"/>
        <v>5.8299999999999998E-2</v>
      </c>
      <c r="G590">
        <v>1.06</v>
      </c>
      <c r="H590">
        <f t="shared" si="93"/>
        <v>0.08</v>
      </c>
      <c r="I590">
        <f t="shared" si="94"/>
        <v>0.05</v>
      </c>
      <c r="J590">
        <f t="shared" si="95"/>
        <v>0</v>
      </c>
      <c r="K590" s="14">
        <f t="shared" si="97"/>
        <v>0</v>
      </c>
      <c r="L590">
        <f t="shared" si="98"/>
        <v>-8.2999999999999949E-3</v>
      </c>
      <c r="M590">
        <f t="shared" si="99"/>
        <v>0.08</v>
      </c>
      <c r="N590">
        <f t="shared" si="90"/>
        <v>0.05</v>
      </c>
    </row>
    <row r="591" spans="1:14" x14ac:dyDescent="0.25">
      <c r="A591" t="s">
        <v>1410</v>
      </c>
      <c r="B591" t="s">
        <v>1409</v>
      </c>
      <c r="C591" t="s">
        <v>2036</v>
      </c>
      <c r="D591">
        <f t="shared" si="91"/>
        <v>1.17</v>
      </c>
      <c r="E591">
        <f t="shared" si="92"/>
        <v>0.08</v>
      </c>
      <c r="F591">
        <f t="shared" si="96"/>
        <v>5.8299999999999998E-2</v>
      </c>
      <c r="G591">
        <v>1.06</v>
      </c>
      <c r="H591">
        <f t="shared" si="93"/>
        <v>0.08</v>
      </c>
      <c r="I591">
        <f t="shared" si="94"/>
        <v>0.05</v>
      </c>
      <c r="J591">
        <f t="shared" si="95"/>
        <v>0</v>
      </c>
      <c r="K591" s="14">
        <f t="shared" si="97"/>
        <v>0</v>
      </c>
      <c r="L591">
        <f t="shared" si="98"/>
        <v>-8.2999999999999949E-3</v>
      </c>
      <c r="M591">
        <f t="shared" si="99"/>
        <v>0.08</v>
      </c>
      <c r="N591">
        <f t="shared" si="90"/>
        <v>0.05</v>
      </c>
    </row>
    <row r="592" spans="1:14" x14ac:dyDescent="0.25">
      <c r="A592" t="s">
        <v>1336</v>
      </c>
      <c r="B592" t="s">
        <v>1335</v>
      </c>
      <c r="C592" t="s">
        <v>2036</v>
      </c>
      <c r="D592">
        <f t="shared" si="91"/>
        <v>1.17</v>
      </c>
      <c r="E592">
        <f t="shared" si="92"/>
        <v>0.08</v>
      </c>
      <c r="F592">
        <f t="shared" si="96"/>
        <v>5.8299999999999998E-2</v>
      </c>
      <c r="G592">
        <v>1.06</v>
      </c>
      <c r="H592">
        <f t="shared" si="93"/>
        <v>0.08</v>
      </c>
      <c r="I592">
        <f t="shared" si="94"/>
        <v>0.05</v>
      </c>
      <c r="J592">
        <f t="shared" si="95"/>
        <v>0</v>
      </c>
      <c r="K592" s="14">
        <f t="shared" si="97"/>
        <v>0</v>
      </c>
      <c r="L592">
        <f t="shared" si="98"/>
        <v>-8.2999999999999949E-3</v>
      </c>
      <c r="M592">
        <f t="shared" si="99"/>
        <v>0.08</v>
      </c>
      <c r="N592">
        <f t="shared" si="90"/>
        <v>0.05</v>
      </c>
    </row>
    <row r="593" spans="1:14" x14ac:dyDescent="0.25">
      <c r="A593" t="s">
        <v>1180</v>
      </c>
      <c r="B593" t="s">
        <v>1179</v>
      </c>
      <c r="C593" t="s">
        <v>2036</v>
      </c>
      <c r="D593">
        <f t="shared" si="91"/>
        <v>1.1599999999999997</v>
      </c>
      <c r="E593">
        <f t="shared" si="92"/>
        <v>0.08</v>
      </c>
      <c r="F593">
        <f t="shared" si="96"/>
        <v>5.8299999999999998E-2</v>
      </c>
      <c r="G593">
        <v>1.06</v>
      </c>
      <c r="H593">
        <f t="shared" si="93"/>
        <v>0.08</v>
      </c>
      <c r="I593">
        <f t="shared" si="94"/>
        <v>0.05</v>
      </c>
      <c r="J593">
        <f t="shared" si="95"/>
        <v>0</v>
      </c>
      <c r="K593" s="14">
        <f t="shared" si="97"/>
        <v>0</v>
      </c>
      <c r="L593">
        <f t="shared" si="98"/>
        <v>-8.2999999999999949E-3</v>
      </c>
      <c r="M593">
        <f t="shared" si="99"/>
        <v>0.08</v>
      </c>
      <c r="N593">
        <f t="shared" si="90"/>
        <v>0.05</v>
      </c>
    </row>
    <row r="594" spans="1:14" x14ac:dyDescent="0.25">
      <c r="A594" t="s">
        <v>1136</v>
      </c>
      <c r="B594" t="s">
        <v>1135</v>
      </c>
      <c r="C594" t="s">
        <v>2036</v>
      </c>
      <c r="D594">
        <f t="shared" si="91"/>
        <v>1.06</v>
      </c>
      <c r="E594">
        <f t="shared" si="92"/>
        <v>6.0000000000000053E-2</v>
      </c>
      <c r="F594">
        <f t="shared" si="96"/>
        <v>0</v>
      </c>
      <c r="G594">
        <v>1.06</v>
      </c>
      <c r="H594">
        <f t="shared" si="93"/>
        <v>0.08</v>
      </c>
      <c r="I594">
        <f t="shared" si="94"/>
        <v>0.05</v>
      </c>
      <c r="J594">
        <f t="shared" si="95"/>
        <v>0</v>
      </c>
      <c r="K594" s="14">
        <f t="shared" si="97"/>
        <v>1.9999999999999948E-2</v>
      </c>
      <c r="L594">
        <f t="shared" si="98"/>
        <v>0.05</v>
      </c>
      <c r="M594">
        <f t="shared" si="99"/>
        <v>6.0000000000000053E-2</v>
      </c>
      <c r="N594">
        <f t="shared" si="90"/>
        <v>0</v>
      </c>
    </row>
    <row r="595" spans="1:14" x14ac:dyDescent="0.25">
      <c r="A595" t="s">
        <v>1080</v>
      </c>
      <c r="B595" t="s">
        <v>1079</v>
      </c>
      <c r="C595" t="s">
        <v>2036</v>
      </c>
      <c r="D595">
        <f t="shared" si="91"/>
        <v>1.17</v>
      </c>
      <c r="E595">
        <f t="shared" si="92"/>
        <v>0.08</v>
      </c>
      <c r="F595">
        <f t="shared" si="96"/>
        <v>5.8299999999999998E-2</v>
      </c>
      <c r="G595">
        <v>1.06</v>
      </c>
      <c r="H595">
        <f t="shared" si="93"/>
        <v>0.08</v>
      </c>
      <c r="I595">
        <f t="shared" si="94"/>
        <v>0.05</v>
      </c>
      <c r="J595">
        <f t="shared" si="95"/>
        <v>0</v>
      </c>
      <c r="K595" s="14">
        <f t="shared" si="97"/>
        <v>0</v>
      </c>
      <c r="L595">
        <f t="shared" si="98"/>
        <v>-8.2999999999999949E-3</v>
      </c>
      <c r="M595">
        <f t="shared" si="99"/>
        <v>0.08</v>
      </c>
      <c r="N595">
        <f t="shared" si="90"/>
        <v>0.05</v>
      </c>
    </row>
    <row r="596" spans="1:14" x14ac:dyDescent="0.25">
      <c r="A596" t="s">
        <v>879</v>
      </c>
      <c r="B596" t="s">
        <v>878</v>
      </c>
      <c r="C596" t="s">
        <v>2036</v>
      </c>
      <c r="D596">
        <f t="shared" si="91"/>
        <v>1.17</v>
      </c>
      <c r="E596">
        <f t="shared" si="92"/>
        <v>0.08</v>
      </c>
      <c r="F596">
        <f t="shared" si="96"/>
        <v>5.8299999999999998E-2</v>
      </c>
      <c r="G596">
        <v>1.06</v>
      </c>
      <c r="H596">
        <f t="shared" si="93"/>
        <v>0.08</v>
      </c>
      <c r="I596">
        <f t="shared" si="94"/>
        <v>0.05</v>
      </c>
      <c r="J596">
        <f t="shared" si="95"/>
        <v>0</v>
      </c>
      <c r="K596" s="14">
        <f t="shared" si="97"/>
        <v>0</v>
      </c>
      <c r="L596">
        <f t="shared" si="98"/>
        <v>-8.2999999999999949E-3</v>
      </c>
      <c r="M596">
        <f t="shared" si="99"/>
        <v>0.08</v>
      </c>
      <c r="N596">
        <f t="shared" si="90"/>
        <v>0.05</v>
      </c>
    </row>
    <row r="597" spans="1:14" x14ac:dyDescent="0.25">
      <c r="A597" t="s">
        <v>458</v>
      </c>
      <c r="B597" t="s">
        <v>457</v>
      </c>
      <c r="C597" t="s">
        <v>2036</v>
      </c>
      <c r="D597">
        <f t="shared" si="91"/>
        <v>1.17</v>
      </c>
      <c r="E597">
        <f t="shared" si="92"/>
        <v>0.08</v>
      </c>
      <c r="F597">
        <f t="shared" si="96"/>
        <v>5.8299999999999998E-2</v>
      </c>
      <c r="G597">
        <v>1.06</v>
      </c>
      <c r="H597">
        <f t="shared" si="93"/>
        <v>0.08</v>
      </c>
      <c r="I597">
        <f t="shared" si="94"/>
        <v>0.05</v>
      </c>
      <c r="J597">
        <f t="shared" si="95"/>
        <v>0</v>
      </c>
      <c r="K597" s="14">
        <f t="shared" si="97"/>
        <v>0</v>
      </c>
      <c r="L597">
        <f t="shared" si="98"/>
        <v>-8.2999999999999949E-3</v>
      </c>
      <c r="M597">
        <f t="shared" si="99"/>
        <v>0.08</v>
      </c>
      <c r="N597">
        <f t="shared" si="90"/>
        <v>0.05</v>
      </c>
    </row>
    <row r="598" spans="1:14" x14ac:dyDescent="0.25">
      <c r="A598" t="s">
        <v>426</v>
      </c>
      <c r="B598" t="s">
        <v>425</v>
      </c>
      <c r="C598" t="s">
        <v>2036</v>
      </c>
      <c r="D598">
        <f t="shared" si="91"/>
        <v>1.17</v>
      </c>
      <c r="E598">
        <f t="shared" si="92"/>
        <v>0.08</v>
      </c>
      <c r="F598">
        <f t="shared" si="96"/>
        <v>5.8299999999999998E-2</v>
      </c>
      <c r="G598">
        <v>1.06</v>
      </c>
      <c r="H598">
        <f t="shared" si="93"/>
        <v>0.08</v>
      </c>
      <c r="I598">
        <f t="shared" si="94"/>
        <v>0.05</v>
      </c>
      <c r="J598">
        <f t="shared" si="95"/>
        <v>0</v>
      </c>
      <c r="K598" s="14">
        <f t="shared" si="97"/>
        <v>0</v>
      </c>
      <c r="L598">
        <f t="shared" si="98"/>
        <v>-8.2999999999999949E-3</v>
      </c>
      <c r="M598">
        <f t="shared" si="99"/>
        <v>0.08</v>
      </c>
      <c r="N598">
        <f t="shared" ref="N598:N661" si="100">MIN(F598,I598)</f>
        <v>0.05</v>
      </c>
    </row>
    <row r="599" spans="1:14" x14ac:dyDescent="0.25">
      <c r="A599" t="s">
        <v>1040</v>
      </c>
      <c r="B599" t="s">
        <v>1039</v>
      </c>
      <c r="C599" t="s">
        <v>2036</v>
      </c>
      <c r="D599">
        <f t="shared" si="91"/>
        <v>1.1595</v>
      </c>
      <c r="E599">
        <f t="shared" si="92"/>
        <v>0.08</v>
      </c>
      <c r="F599">
        <f t="shared" si="96"/>
        <v>5.8299999999999998E-2</v>
      </c>
      <c r="G599">
        <v>1.0615000000000001</v>
      </c>
      <c r="H599">
        <f t="shared" si="93"/>
        <v>0.08</v>
      </c>
      <c r="I599">
        <f t="shared" si="94"/>
        <v>5.150000000000006E-2</v>
      </c>
      <c r="J599">
        <f t="shared" si="95"/>
        <v>0</v>
      </c>
      <c r="K599" s="14">
        <f t="shared" si="97"/>
        <v>0</v>
      </c>
      <c r="L599">
        <f t="shared" si="98"/>
        <v>-6.799999999999938E-3</v>
      </c>
      <c r="M599">
        <f t="shared" si="99"/>
        <v>0.08</v>
      </c>
      <c r="N599">
        <f t="shared" si="100"/>
        <v>5.150000000000006E-2</v>
      </c>
    </row>
    <row r="600" spans="1:14" x14ac:dyDescent="0.25">
      <c r="A600" t="s">
        <v>261</v>
      </c>
      <c r="B600" t="s">
        <v>260</v>
      </c>
      <c r="C600" t="s">
        <v>2036</v>
      </c>
      <c r="D600">
        <f t="shared" si="91"/>
        <v>1.1598000000000002</v>
      </c>
      <c r="E600">
        <f t="shared" si="92"/>
        <v>0.08</v>
      </c>
      <c r="F600">
        <f t="shared" si="96"/>
        <v>5.8299999999999998E-2</v>
      </c>
      <c r="G600">
        <v>1.0617000000000003</v>
      </c>
      <c r="H600">
        <f t="shared" si="93"/>
        <v>0.08</v>
      </c>
      <c r="I600">
        <f t="shared" si="94"/>
        <v>5.170000000000026E-2</v>
      </c>
      <c r="J600">
        <f t="shared" si="95"/>
        <v>0</v>
      </c>
      <c r="K600" s="14">
        <f t="shared" si="97"/>
        <v>0</v>
      </c>
      <c r="L600">
        <f t="shared" si="98"/>
        <v>-6.599999999999738E-3</v>
      </c>
      <c r="M600">
        <f t="shared" si="99"/>
        <v>0.08</v>
      </c>
      <c r="N600">
        <f t="shared" si="100"/>
        <v>5.170000000000026E-2</v>
      </c>
    </row>
    <row r="601" spans="1:14" x14ac:dyDescent="0.25">
      <c r="A601" t="s">
        <v>1743</v>
      </c>
      <c r="B601" t="s">
        <v>1742</v>
      </c>
      <c r="C601" t="s">
        <v>2036</v>
      </c>
      <c r="D601">
        <f t="shared" si="91"/>
        <v>1.1599999999999997</v>
      </c>
      <c r="E601">
        <f t="shared" si="92"/>
        <v>0.08</v>
      </c>
      <c r="F601">
        <f t="shared" si="96"/>
        <v>5.8299999999999998E-2</v>
      </c>
      <c r="G601">
        <v>1.0618000000000001</v>
      </c>
      <c r="H601">
        <f t="shared" si="93"/>
        <v>0.08</v>
      </c>
      <c r="I601">
        <f t="shared" si="94"/>
        <v>5.1800000000000027E-2</v>
      </c>
      <c r="J601">
        <f t="shared" si="95"/>
        <v>0</v>
      </c>
      <c r="K601" s="14">
        <f t="shared" si="97"/>
        <v>0</v>
      </c>
      <c r="L601">
        <f t="shared" si="98"/>
        <v>-6.4999999999999711E-3</v>
      </c>
      <c r="M601">
        <f t="shared" si="99"/>
        <v>0.08</v>
      </c>
      <c r="N601">
        <f t="shared" si="100"/>
        <v>5.1800000000000027E-2</v>
      </c>
    </row>
    <row r="602" spans="1:14" x14ac:dyDescent="0.25">
      <c r="A602" t="s">
        <v>395</v>
      </c>
      <c r="B602" t="s">
        <v>394</v>
      </c>
      <c r="C602" t="s">
        <v>2036</v>
      </c>
      <c r="D602">
        <f t="shared" si="91"/>
        <v>1.1599999999999997</v>
      </c>
      <c r="E602">
        <f t="shared" si="92"/>
        <v>0.08</v>
      </c>
      <c r="F602">
        <f t="shared" si="96"/>
        <v>5.8299999999999998E-2</v>
      </c>
      <c r="G602">
        <v>1.0618000000000001</v>
      </c>
      <c r="H602">
        <f t="shared" si="93"/>
        <v>0.08</v>
      </c>
      <c r="I602">
        <f t="shared" si="94"/>
        <v>5.1800000000000027E-2</v>
      </c>
      <c r="J602">
        <f t="shared" si="95"/>
        <v>0</v>
      </c>
      <c r="K602" s="14">
        <f t="shared" si="97"/>
        <v>0</v>
      </c>
      <c r="L602">
        <f t="shared" si="98"/>
        <v>-6.4999999999999711E-3</v>
      </c>
      <c r="M602">
        <f t="shared" si="99"/>
        <v>0.08</v>
      </c>
      <c r="N602">
        <f t="shared" si="100"/>
        <v>5.1800000000000027E-2</v>
      </c>
    </row>
    <row r="603" spans="1:14" x14ac:dyDescent="0.25">
      <c r="A603" t="s">
        <v>669</v>
      </c>
      <c r="B603" t="s">
        <v>668</v>
      </c>
      <c r="C603" t="s">
        <v>2036</v>
      </c>
      <c r="D603">
        <f t="shared" si="91"/>
        <v>1.1599999999999997</v>
      </c>
      <c r="E603">
        <f t="shared" si="92"/>
        <v>0.08</v>
      </c>
      <c r="F603">
        <f t="shared" si="96"/>
        <v>5.8299999999999998E-2</v>
      </c>
      <c r="G603">
        <v>1.0619000000000001</v>
      </c>
      <c r="H603">
        <f t="shared" si="93"/>
        <v>0.08</v>
      </c>
      <c r="I603">
        <f t="shared" si="94"/>
        <v>5.1900000000000016E-2</v>
      </c>
      <c r="J603">
        <f t="shared" si="95"/>
        <v>0</v>
      </c>
      <c r="K603" s="14">
        <f t="shared" si="97"/>
        <v>0</v>
      </c>
      <c r="L603">
        <f t="shared" si="98"/>
        <v>-6.3999999999999821E-3</v>
      </c>
      <c r="M603">
        <f t="shared" si="99"/>
        <v>0.08</v>
      </c>
      <c r="N603">
        <f t="shared" si="100"/>
        <v>5.1900000000000016E-2</v>
      </c>
    </row>
    <row r="604" spans="1:14" x14ac:dyDescent="0.25">
      <c r="A604" t="s">
        <v>524</v>
      </c>
      <c r="B604" t="s">
        <v>523</v>
      </c>
      <c r="C604" t="s">
        <v>2036</v>
      </c>
      <c r="D604">
        <f t="shared" si="91"/>
        <v>1.1599999999999997</v>
      </c>
      <c r="E604">
        <f t="shared" si="92"/>
        <v>0.08</v>
      </c>
      <c r="F604">
        <f t="shared" si="96"/>
        <v>5.8299999999999998E-2</v>
      </c>
      <c r="G604">
        <v>1.0619000000000001</v>
      </c>
      <c r="H604">
        <f t="shared" si="93"/>
        <v>0.08</v>
      </c>
      <c r="I604">
        <f t="shared" si="94"/>
        <v>5.1900000000000016E-2</v>
      </c>
      <c r="J604">
        <f t="shared" si="95"/>
        <v>0</v>
      </c>
      <c r="K604" s="14">
        <f t="shared" si="97"/>
        <v>0</v>
      </c>
      <c r="L604">
        <f t="shared" si="98"/>
        <v>-6.3999999999999821E-3</v>
      </c>
      <c r="M604">
        <f t="shared" si="99"/>
        <v>0.08</v>
      </c>
      <c r="N604">
        <f t="shared" si="100"/>
        <v>5.1900000000000016E-2</v>
      </c>
    </row>
    <row r="605" spans="1:14" x14ac:dyDescent="0.25">
      <c r="A605" t="s">
        <v>891</v>
      </c>
      <c r="B605" t="s">
        <v>890</v>
      </c>
      <c r="C605" t="s">
        <v>2036</v>
      </c>
      <c r="D605">
        <f t="shared" si="91"/>
        <v>1.17</v>
      </c>
      <c r="E605">
        <f t="shared" si="92"/>
        <v>0.08</v>
      </c>
      <c r="F605">
        <f t="shared" si="96"/>
        <v>5.8299999999999998E-2</v>
      </c>
      <c r="G605">
        <v>1.0629999999999999</v>
      </c>
      <c r="H605">
        <f t="shared" si="93"/>
        <v>0.08</v>
      </c>
      <c r="I605">
        <f t="shared" si="94"/>
        <v>5.2999999999999894E-2</v>
      </c>
      <c r="J605">
        <f t="shared" si="95"/>
        <v>0</v>
      </c>
      <c r="K605" s="14">
        <f t="shared" si="97"/>
        <v>0</v>
      </c>
      <c r="L605">
        <f t="shared" si="98"/>
        <v>-5.3000000000001032E-3</v>
      </c>
      <c r="M605">
        <f t="shared" si="99"/>
        <v>0.08</v>
      </c>
      <c r="N605">
        <f t="shared" si="100"/>
        <v>5.2999999999999894E-2</v>
      </c>
    </row>
    <row r="606" spans="1:14" x14ac:dyDescent="0.25">
      <c r="A606" t="s">
        <v>1974</v>
      </c>
      <c r="B606" t="s">
        <v>1973</v>
      </c>
      <c r="C606" t="s">
        <v>2036</v>
      </c>
      <c r="D606">
        <f t="shared" si="91"/>
        <v>1.17</v>
      </c>
      <c r="E606">
        <f t="shared" si="92"/>
        <v>0.08</v>
      </c>
      <c r="F606">
        <f t="shared" si="96"/>
        <v>5.8299999999999998E-2</v>
      </c>
      <c r="G606">
        <v>1.0638000000000001</v>
      </c>
      <c r="H606">
        <f t="shared" si="93"/>
        <v>0.08</v>
      </c>
      <c r="I606">
        <f t="shared" si="94"/>
        <v>5.3800000000000028E-2</v>
      </c>
      <c r="J606">
        <f t="shared" si="95"/>
        <v>0</v>
      </c>
      <c r="K606" s="14">
        <f t="shared" si="97"/>
        <v>0</v>
      </c>
      <c r="L606">
        <f t="shared" si="98"/>
        <v>-4.4999999999999693E-3</v>
      </c>
      <c r="M606">
        <f t="shared" si="99"/>
        <v>0.08</v>
      </c>
      <c r="N606">
        <f t="shared" si="100"/>
        <v>5.3800000000000028E-2</v>
      </c>
    </row>
    <row r="607" spans="1:14" x14ac:dyDescent="0.25">
      <c r="A607" t="s">
        <v>1584</v>
      </c>
      <c r="B607" t="s">
        <v>1583</v>
      </c>
      <c r="C607" t="s">
        <v>2036</v>
      </c>
      <c r="D607">
        <f t="shared" si="91"/>
        <v>1.17</v>
      </c>
      <c r="E607">
        <f t="shared" si="92"/>
        <v>0.08</v>
      </c>
      <c r="F607">
        <f t="shared" si="96"/>
        <v>5.8299999999999998E-2</v>
      </c>
      <c r="G607">
        <v>1.0638000000000001</v>
      </c>
      <c r="H607">
        <f t="shared" si="93"/>
        <v>0.08</v>
      </c>
      <c r="I607">
        <f t="shared" si="94"/>
        <v>5.3800000000000028E-2</v>
      </c>
      <c r="J607">
        <f t="shared" si="95"/>
        <v>0</v>
      </c>
      <c r="K607" s="14">
        <f t="shared" si="97"/>
        <v>0</v>
      </c>
      <c r="L607">
        <f t="shared" si="98"/>
        <v>-4.4999999999999693E-3</v>
      </c>
      <c r="M607">
        <f t="shared" si="99"/>
        <v>0.08</v>
      </c>
      <c r="N607">
        <f t="shared" si="100"/>
        <v>5.3800000000000028E-2</v>
      </c>
    </row>
    <row r="608" spans="1:14" x14ac:dyDescent="0.25">
      <c r="A608" t="s">
        <v>1901</v>
      </c>
      <c r="B608" t="s">
        <v>1900</v>
      </c>
      <c r="C608" t="s">
        <v>2036</v>
      </c>
      <c r="D608">
        <f t="shared" si="91"/>
        <v>1.17</v>
      </c>
      <c r="E608">
        <f t="shared" si="92"/>
        <v>0.08</v>
      </c>
      <c r="F608">
        <f t="shared" si="96"/>
        <v>5.8299999999999998E-2</v>
      </c>
      <c r="G608">
        <v>1.0640000000000001</v>
      </c>
      <c r="H608">
        <f t="shared" si="93"/>
        <v>0.08</v>
      </c>
      <c r="I608">
        <f t="shared" si="94"/>
        <v>5.4000000000000006E-2</v>
      </c>
      <c r="J608">
        <f t="shared" si="95"/>
        <v>0</v>
      </c>
      <c r="K608" s="14">
        <f t="shared" si="97"/>
        <v>0</v>
      </c>
      <c r="L608">
        <f t="shared" si="98"/>
        <v>-4.2999999999999913E-3</v>
      </c>
      <c r="M608">
        <f t="shared" si="99"/>
        <v>0.08</v>
      </c>
      <c r="N608">
        <f t="shared" si="100"/>
        <v>5.4000000000000006E-2</v>
      </c>
    </row>
    <row r="609" spans="1:14" x14ac:dyDescent="0.25">
      <c r="A609" t="s">
        <v>775</v>
      </c>
      <c r="B609" t="s">
        <v>774</v>
      </c>
      <c r="C609" t="s">
        <v>2036</v>
      </c>
      <c r="D609">
        <f t="shared" si="91"/>
        <v>1.1637</v>
      </c>
      <c r="E609">
        <f t="shared" si="92"/>
        <v>0.08</v>
      </c>
      <c r="F609">
        <f t="shared" si="96"/>
        <v>5.8299999999999998E-2</v>
      </c>
      <c r="G609">
        <v>1.0642</v>
      </c>
      <c r="H609">
        <f t="shared" si="93"/>
        <v>0.08</v>
      </c>
      <c r="I609">
        <f t="shared" si="94"/>
        <v>5.4199999999999984E-2</v>
      </c>
      <c r="J609">
        <f t="shared" si="95"/>
        <v>0</v>
      </c>
      <c r="K609" s="14">
        <f t="shared" si="97"/>
        <v>0</v>
      </c>
      <c r="L609">
        <f t="shared" si="98"/>
        <v>-4.1000000000000134E-3</v>
      </c>
      <c r="M609">
        <f t="shared" si="99"/>
        <v>0.08</v>
      </c>
      <c r="N609">
        <f t="shared" si="100"/>
        <v>5.4199999999999984E-2</v>
      </c>
    </row>
    <row r="610" spans="1:14" x14ac:dyDescent="0.25">
      <c r="A610" t="s">
        <v>1474</v>
      </c>
      <c r="B610" t="s">
        <v>1473</v>
      </c>
      <c r="C610" t="s">
        <v>2036</v>
      </c>
      <c r="D610">
        <f t="shared" si="91"/>
        <v>1.1639000000000002</v>
      </c>
      <c r="E610">
        <f t="shared" si="92"/>
        <v>0.08</v>
      </c>
      <c r="F610">
        <f t="shared" si="96"/>
        <v>5.8299999999999998E-2</v>
      </c>
      <c r="G610">
        <v>1.0644</v>
      </c>
      <c r="H610">
        <f t="shared" si="93"/>
        <v>0.08</v>
      </c>
      <c r="I610">
        <f t="shared" si="94"/>
        <v>5.4399999999999962E-2</v>
      </c>
      <c r="J610">
        <f t="shared" si="95"/>
        <v>0</v>
      </c>
      <c r="K610" s="14">
        <f t="shared" si="97"/>
        <v>0</v>
      </c>
      <c r="L610">
        <f t="shared" si="98"/>
        <v>-3.9000000000000354E-3</v>
      </c>
      <c r="M610">
        <f t="shared" si="99"/>
        <v>0.08</v>
      </c>
      <c r="N610">
        <f t="shared" si="100"/>
        <v>5.4399999999999962E-2</v>
      </c>
    </row>
    <row r="611" spans="1:14" x14ac:dyDescent="0.25">
      <c r="A611" t="s">
        <v>259</v>
      </c>
      <c r="B611" t="s">
        <v>258</v>
      </c>
      <c r="C611" t="s">
        <v>2036</v>
      </c>
      <c r="D611">
        <f t="shared" si="91"/>
        <v>1.165</v>
      </c>
      <c r="E611">
        <f t="shared" si="92"/>
        <v>0.08</v>
      </c>
      <c r="F611">
        <f t="shared" si="96"/>
        <v>5.8299999999999998E-2</v>
      </c>
      <c r="G611">
        <v>1.0652000000000001</v>
      </c>
      <c r="H611">
        <f t="shared" si="93"/>
        <v>0.08</v>
      </c>
      <c r="I611">
        <f t="shared" si="94"/>
        <v>5.5200000000000096E-2</v>
      </c>
      <c r="J611">
        <f t="shared" si="95"/>
        <v>0</v>
      </c>
      <c r="K611" s="14">
        <f t="shared" si="97"/>
        <v>0</v>
      </c>
      <c r="L611">
        <f t="shared" si="98"/>
        <v>-3.0999999999999014E-3</v>
      </c>
      <c r="M611">
        <f t="shared" si="99"/>
        <v>0.08</v>
      </c>
      <c r="N611">
        <f t="shared" si="100"/>
        <v>5.5200000000000096E-2</v>
      </c>
    </row>
    <row r="612" spans="1:14" x14ac:dyDescent="0.25">
      <c r="A612" t="s">
        <v>492</v>
      </c>
      <c r="B612" t="s">
        <v>491</v>
      </c>
      <c r="C612" t="s">
        <v>2036</v>
      </c>
      <c r="D612">
        <f t="shared" si="91"/>
        <v>1.17</v>
      </c>
      <c r="E612">
        <f t="shared" si="92"/>
        <v>0.08</v>
      </c>
      <c r="F612">
        <f t="shared" si="96"/>
        <v>5.8299999999999998E-2</v>
      </c>
      <c r="G612">
        <v>1.0669999999999999</v>
      </c>
      <c r="H612">
        <f t="shared" si="93"/>
        <v>0.08</v>
      </c>
      <c r="I612">
        <f t="shared" si="94"/>
        <v>5.6999999999999898E-2</v>
      </c>
      <c r="J612">
        <f t="shared" si="95"/>
        <v>0</v>
      </c>
      <c r="K612" s="14">
        <f t="shared" si="97"/>
        <v>0</v>
      </c>
      <c r="L612">
        <f t="shared" si="98"/>
        <v>-1.3000000000000997E-3</v>
      </c>
      <c r="M612">
        <f t="shared" si="99"/>
        <v>0.08</v>
      </c>
      <c r="N612">
        <f t="shared" si="100"/>
        <v>5.6999999999999898E-2</v>
      </c>
    </row>
    <row r="613" spans="1:14" x14ac:dyDescent="0.25">
      <c r="A613" t="s">
        <v>387</v>
      </c>
      <c r="B613" t="s">
        <v>386</v>
      </c>
      <c r="C613" t="s">
        <v>2036</v>
      </c>
      <c r="D613">
        <f t="shared" si="91"/>
        <v>1.17</v>
      </c>
      <c r="E613">
        <f t="shared" si="92"/>
        <v>0.08</v>
      </c>
      <c r="F613">
        <f t="shared" si="96"/>
        <v>5.8299999999999998E-2</v>
      </c>
      <c r="G613">
        <v>1.0675000000000001</v>
      </c>
      <c r="H613">
        <f t="shared" si="93"/>
        <v>0.08</v>
      </c>
      <c r="I613">
        <f t="shared" si="94"/>
        <v>5.7500000000000065E-2</v>
      </c>
      <c r="J613">
        <f t="shared" si="95"/>
        <v>0</v>
      </c>
      <c r="K613" s="14">
        <f t="shared" si="97"/>
        <v>0</v>
      </c>
      <c r="L613">
        <f t="shared" si="98"/>
        <v>-7.9999999999993271E-4</v>
      </c>
      <c r="M613">
        <f t="shared" si="99"/>
        <v>0.08</v>
      </c>
      <c r="N613">
        <f t="shared" si="100"/>
        <v>5.7500000000000065E-2</v>
      </c>
    </row>
    <row r="614" spans="1:14" x14ac:dyDescent="0.25">
      <c r="A614" t="s">
        <v>135</v>
      </c>
      <c r="B614" t="s">
        <v>134</v>
      </c>
      <c r="C614" t="s">
        <v>2036</v>
      </c>
      <c r="D614">
        <f t="shared" si="91"/>
        <v>1.1696</v>
      </c>
      <c r="E614">
        <f t="shared" si="92"/>
        <v>0.08</v>
      </c>
      <c r="F614">
        <f t="shared" si="96"/>
        <v>5.8299999999999998E-2</v>
      </c>
      <c r="G614">
        <v>1.0680000000000001</v>
      </c>
      <c r="H614">
        <f t="shared" si="93"/>
        <v>0.08</v>
      </c>
      <c r="I614">
        <f t="shared" si="94"/>
        <v>5.800000000000001E-2</v>
      </c>
      <c r="J614">
        <f t="shared" si="95"/>
        <v>0</v>
      </c>
      <c r="K614" s="14">
        <f t="shared" si="97"/>
        <v>0</v>
      </c>
      <c r="L614">
        <f t="shared" si="98"/>
        <v>-2.9999999999998778E-4</v>
      </c>
      <c r="M614">
        <f t="shared" si="99"/>
        <v>0.08</v>
      </c>
      <c r="N614">
        <f t="shared" si="100"/>
        <v>5.800000000000001E-2</v>
      </c>
    </row>
    <row r="615" spans="1:14" x14ac:dyDescent="0.25">
      <c r="A615" t="s">
        <v>1414</v>
      </c>
      <c r="B615" t="s">
        <v>1413</v>
      </c>
      <c r="C615" t="s">
        <v>2036</v>
      </c>
      <c r="D615">
        <f t="shared" si="91"/>
        <v>1.17</v>
      </c>
      <c r="E615">
        <f t="shared" si="92"/>
        <v>0.08</v>
      </c>
      <c r="F615">
        <f t="shared" si="96"/>
        <v>5.8299999999999998E-2</v>
      </c>
      <c r="G615">
        <v>1.0680000000000001</v>
      </c>
      <c r="H615">
        <f t="shared" si="93"/>
        <v>0.08</v>
      </c>
      <c r="I615">
        <f t="shared" si="94"/>
        <v>5.800000000000001E-2</v>
      </c>
      <c r="J615">
        <f t="shared" si="95"/>
        <v>0</v>
      </c>
      <c r="K615" s="14">
        <f t="shared" si="97"/>
        <v>0</v>
      </c>
      <c r="L615">
        <f t="shared" si="98"/>
        <v>-2.9999999999998778E-4</v>
      </c>
      <c r="M615">
        <f t="shared" si="99"/>
        <v>0.08</v>
      </c>
      <c r="N615">
        <f t="shared" si="100"/>
        <v>5.800000000000001E-2</v>
      </c>
    </row>
    <row r="616" spans="1:14" x14ac:dyDescent="0.25">
      <c r="A616" t="s">
        <v>1328</v>
      </c>
      <c r="B616" t="s">
        <v>1327</v>
      </c>
      <c r="C616" t="s">
        <v>2036</v>
      </c>
      <c r="D616">
        <f t="shared" si="91"/>
        <v>1.17</v>
      </c>
      <c r="E616">
        <f t="shared" si="92"/>
        <v>0.08</v>
      </c>
      <c r="F616">
        <f t="shared" si="96"/>
        <v>5.8299999999999998E-2</v>
      </c>
      <c r="G616">
        <v>1.0680000000000001</v>
      </c>
      <c r="H616">
        <f t="shared" si="93"/>
        <v>0.08</v>
      </c>
      <c r="I616">
        <f t="shared" si="94"/>
        <v>5.800000000000001E-2</v>
      </c>
      <c r="J616">
        <f t="shared" si="95"/>
        <v>0</v>
      </c>
      <c r="K616" s="14">
        <f t="shared" si="97"/>
        <v>0</v>
      </c>
      <c r="L616">
        <f t="shared" si="98"/>
        <v>-2.9999999999998778E-4</v>
      </c>
      <c r="M616">
        <f t="shared" si="99"/>
        <v>0.08</v>
      </c>
      <c r="N616">
        <f t="shared" si="100"/>
        <v>5.800000000000001E-2</v>
      </c>
    </row>
    <row r="617" spans="1:14" x14ac:dyDescent="0.25">
      <c r="A617" t="s">
        <v>1122</v>
      </c>
      <c r="B617" t="s">
        <v>1121</v>
      </c>
      <c r="C617" t="s">
        <v>2036</v>
      </c>
      <c r="D617">
        <f t="shared" si="91"/>
        <v>1.17</v>
      </c>
      <c r="E617">
        <f t="shared" si="92"/>
        <v>0.08</v>
      </c>
      <c r="F617">
        <f t="shared" si="96"/>
        <v>5.8299999999999998E-2</v>
      </c>
      <c r="G617">
        <v>1.0680000000000001</v>
      </c>
      <c r="H617">
        <f t="shared" si="93"/>
        <v>0.08</v>
      </c>
      <c r="I617">
        <f t="shared" si="94"/>
        <v>5.800000000000001E-2</v>
      </c>
      <c r="J617">
        <f t="shared" si="95"/>
        <v>0</v>
      </c>
      <c r="K617" s="14">
        <f t="shared" si="97"/>
        <v>0</v>
      </c>
      <c r="L617">
        <f t="shared" si="98"/>
        <v>-2.9999999999998778E-4</v>
      </c>
      <c r="M617">
        <f t="shared" si="99"/>
        <v>0.08</v>
      </c>
      <c r="N617">
        <f t="shared" si="100"/>
        <v>5.800000000000001E-2</v>
      </c>
    </row>
    <row r="618" spans="1:14" x14ac:dyDescent="0.25">
      <c r="A618" t="s">
        <v>1012</v>
      </c>
      <c r="B618" t="s">
        <v>1011</v>
      </c>
      <c r="C618" t="s">
        <v>2036</v>
      </c>
      <c r="D618">
        <f t="shared" si="91"/>
        <v>1.17</v>
      </c>
      <c r="E618">
        <f t="shared" si="92"/>
        <v>0.08</v>
      </c>
      <c r="F618">
        <f t="shared" si="96"/>
        <v>5.8299999999999998E-2</v>
      </c>
      <c r="G618">
        <v>1.0680000000000001</v>
      </c>
      <c r="H618">
        <f t="shared" si="93"/>
        <v>0.08</v>
      </c>
      <c r="I618">
        <f t="shared" si="94"/>
        <v>5.800000000000001E-2</v>
      </c>
      <c r="J618">
        <f t="shared" si="95"/>
        <v>0</v>
      </c>
      <c r="K618" s="14">
        <f t="shared" si="97"/>
        <v>0</v>
      </c>
      <c r="L618">
        <f t="shared" si="98"/>
        <v>-2.9999999999998778E-4</v>
      </c>
      <c r="M618">
        <f t="shared" si="99"/>
        <v>0.08</v>
      </c>
      <c r="N618">
        <f t="shared" si="100"/>
        <v>5.800000000000001E-2</v>
      </c>
    </row>
    <row r="619" spans="1:14" x14ac:dyDescent="0.25">
      <c r="A619" t="s">
        <v>532</v>
      </c>
      <c r="B619" t="s">
        <v>531</v>
      </c>
      <c r="C619" t="s">
        <v>2036</v>
      </c>
      <c r="D619">
        <f t="shared" si="91"/>
        <v>1.17</v>
      </c>
      <c r="E619">
        <f t="shared" si="92"/>
        <v>0.08</v>
      </c>
      <c r="F619">
        <f t="shared" si="96"/>
        <v>5.8299999999999998E-2</v>
      </c>
      <c r="G619">
        <v>1.0680000000000001</v>
      </c>
      <c r="H619">
        <f t="shared" si="93"/>
        <v>0.08</v>
      </c>
      <c r="I619">
        <f t="shared" si="94"/>
        <v>5.800000000000001E-2</v>
      </c>
      <c r="J619">
        <f t="shared" si="95"/>
        <v>0</v>
      </c>
      <c r="K619" s="14">
        <f t="shared" si="97"/>
        <v>0</v>
      </c>
      <c r="L619">
        <f t="shared" si="98"/>
        <v>-2.9999999999998778E-4</v>
      </c>
      <c r="M619">
        <f t="shared" si="99"/>
        <v>0.08</v>
      </c>
      <c r="N619">
        <f t="shared" si="100"/>
        <v>5.800000000000001E-2</v>
      </c>
    </row>
    <row r="620" spans="1:14" x14ac:dyDescent="0.25">
      <c r="A620" t="s">
        <v>496</v>
      </c>
      <c r="B620" t="s">
        <v>495</v>
      </c>
      <c r="C620" t="s">
        <v>2036</v>
      </c>
      <c r="D620">
        <f t="shared" si="91"/>
        <v>1.17</v>
      </c>
      <c r="E620">
        <f t="shared" si="92"/>
        <v>0.08</v>
      </c>
      <c r="F620">
        <f t="shared" si="96"/>
        <v>5.8299999999999998E-2</v>
      </c>
      <c r="G620">
        <v>1.0680000000000001</v>
      </c>
      <c r="H620">
        <f t="shared" si="93"/>
        <v>0.08</v>
      </c>
      <c r="I620">
        <f t="shared" si="94"/>
        <v>5.800000000000001E-2</v>
      </c>
      <c r="J620">
        <f t="shared" si="95"/>
        <v>0</v>
      </c>
      <c r="K620" s="14">
        <f t="shared" si="97"/>
        <v>0</v>
      </c>
      <c r="L620">
        <f t="shared" si="98"/>
        <v>-2.9999999999998778E-4</v>
      </c>
      <c r="M620">
        <f t="shared" si="99"/>
        <v>0.08</v>
      </c>
      <c r="N620">
        <f t="shared" si="100"/>
        <v>5.800000000000001E-2</v>
      </c>
    </row>
    <row r="621" spans="1:14" x14ac:dyDescent="0.25">
      <c r="A621" t="s">
        <v>365</v>
      </c>
      <c r="B621" t="s">
        <v>364</v>
      </c>
      <c r="C621" t="s">
        <v>2036</v>
      </c>
      <c r="D621">
        <f t="shared" si="91"/>
        <v>1.17</v>
      </c>
      <c r="E621">
        <f t="shared" si="92"/>
        <v>0.08</v>
      </c>
      <c r="F621">
        <f t="shared" si="96"/>
        <v>5.8299999999999998E-2</v>
      </c>
      <c r="G621">
        <v>1.0680000000000001</v>
      </c>
      <c r="H621">
        <f t="shared" si="93"/>
        <v>0.08</v>
      </c>
      <c r="I621">
        <f t="shared" si="94"/>
        <v>5.800000000000001E-2</v>
      </c>
      <c r="J621">
        <f t="shared" si="95"/>
        <v>0</v>
      </c>
      <c r="K621" s="14">
        <f t="shared" si="97"/>
        <v>0</v>
      </c>
      <c r="L621">
        <f t="shared" si="98"/>
        <v>-2.9999999999998778E-4</v>
      </c>
      <c r="M621">
        <f t="shared" si="99"/>
        <v>0.08</v>
      </c>
      <c r="N621">
        <f t="shared" si="100"/>
        <v>5.800000000000001E-2</v>
      </c>
    </row>
    <row r="622" spans="1:14" x14ac:dyDescent="0.25">
      <c r="A622" t="s">
        <v>181</v>
      </c>
      <c r="B622" t="s">
        <v>180</v>
      </c>
      <c r="C622" t="s">
        <v>2036</v>
      </c>
      <c r="D622">
        <f t="shared" si="91"/>
        <v>1.17</v>
      </c>
      <c r="E622">
        <f t="shared" si="92"/>
        <v>0.08</v>
      </c>
      <c r="F622">
        <f t="shared" si="96"/>
        <v>5.8299999999999998E-2</v>
      </c>
      <c r="G622">
        <v>1.0683</v>
      </c>
      <c r="H622">
        <f t="shared" si="93"/>
        <v>0.08</v>
      </c>
      <c r="I622">
        <f t="shared" si="94"/>
        <v>5.8299999999999977E-2</v>
      </c>
      <c r="J622">
        <f t="shared" si="95"/>
        <v>0</v>
      </c>
      <c r="K622" s="14">
        <f t="shared" si="97"/>
        <v>0</v>
      </c>
      <c r="L622">
        <f t="shared" si="98"/>
        <v>0</v>
      </c>
      <c r="M622">
        <f t="shared" si="99"/>
        <v>0.08</v>
      </c>
      <c r="N622">
        <f t="shared" si="100"/>
        <v>5.8299999999999977E-2</v>
      </c>
    </row>
    <row r="623" spans="1:14" x14ac:dyDescent="0.25">
      <c r="A623" t="s">
        <v>179</v>
      </c>
      <c r="B623" t="s">
        <v>178</v>
      </c>
      <c r="C623" t="s">
        <v>2036</v>
      </c>
      <c r="D623">
        <f t="shared" si="91"/>
        <v>1.17</v>
      </c>
      <c r="E623">
        <f t="shared" si="92"/>
        <v>0.08</v>
      </c>
      <c r="F623">
        <f t="shared" si="96"/>
        <v>5.8299999999999998E-2</v>
      </c>
      <c r="G623">
        <v>1.0683</v>
      </c>
      <c r="H623">
        <f t="shared" si="93"/>
        <v>0.08</v>
      </c>
      <c r="I623">
        <f t="shared" si="94"/>
        <v>5.8299999999999977E-2</v>
      </c>
      <c r="J623">
        <f t="shared" si="95"/>
        <v>0</v>
      </c>
      <c r="K623" s="14">
        <f t="shared" si="97"/>
        <v>0</v>
      </c>
      <c r="L623">
        <f t="shared" si="98"/>
        <v>0</v>
      </c>
      <c r="M623">
        <f t="shared" si="99"/>
        <v>0.08</v>
      </c>
      <c r="N623">
        <f t="shared" si="100"/>
        <v>5.8299999999999977E-2</v>
      </c>
    </row>
    <row r="624" spans="1:14" x14ac:dyDescent="0.25">
      <c r="A624" t="s">
        <v>177</v>
      </c>
      <c r="B624" t="s">
        <v>176</v>
      </c>
      <c r="C624" t="s">
        <v>2036</v>
      </c>
      <c r="D624">
        <f t="shared" si="91"/>
        <v>1.17</v>
      </c>
      <c r="E624">
        <f t="shared" si="92"/>
        <v>0.08</v>
      </c>
      <c r="F624">
        <f t="shared" si="96"/>
        <v>5.8299999999999998E-2</v>
      </c>
      <c r="G624">
        <v>1.0683</v>
      </c>
      <c r="H624">
        <f t="shared" si="93"/>
        <v>0.08</v>
      </c>
      <c r="I624">
        <f t="shared" si="94"/>
        <v>5.8299999999999977E-2</v>
      </c>
      <c r="J624">
        <f t="shared" si="95"/>
        <v>0</v>
      </c>
      <c r="K624" s="14">
        <f t="shared" si="97"/>
        <v>0</v>
      </c>
      <c r="L624">
        <f t="shared" si="98"/>
        <v>0</v>
      </c>
      <c r="M624">
        <f t="shared" si="99"/>
        <v>0.08</v>
      </c>
      <c r="N624">
        <f t="shared" si="100"/>
        <v>5.8299999999999977E-2</v>
      </c>
    </row>
    <row r="625" spans="1:14" x14ac:dyDescent="0.25">
      <c r="A625" t="s">
        <v>175</v>
      </c>
      <c r="B625" t="s">
        <v>174</v>
      </c>
      <c r="C625" t="s">
        <v>2036</v>
      </c>
      <c r="D625">
        <f t="shared" si="91"/>
        <v>1.17</v>
      </c>
      <c r="E625">
        <f t="shared" si="92"/>
        <v>0.08</v>
      </c>
      <c r="F625">
        <f t="shared" si="96"/>
        <v>5.8299999999999998E-2</v>
      </c>
      <c r="G625">
        <v>1.0683</v>
      </c>
      <c r="H625">
        <f t="shared" si="93"/>
        <v>0.08</v>
      </c>
      <c r="I625">
        <f t="shared" si="94"/>
        <v>5.8299999999999977E-2</v>
      </c>
      <c r="J625">
        <f t="shared" si="95"/>
        <v>0</v>
      </c>
      <c r="K625" s="14">
        <f t="shared" si="97"/>
        <v>0</v>
      </c>
      <c r="L625">
        <f t="shared" si="98"/>
        <v>0</v>
      </c>
      <c r="M625">
        <f t="shared" si="99"/>
        <v>0.08</v>
      </c>
      <c r="N625">
        <f t="shared" si="100"/>
        <v>5.8299999999999977E-2</v>
      </c>
    </row>
    <row r="626" spans="1:14" x14ac:dyDescent="0.25">
      <c r="A626" t="s">
        <v>173</v>
      </c>
      <c r="B626" t="s">
        <v>172</v>
      </c>
      <c r="C626" t="s">
        <v>2036</v>
      </c>
      <c r="D626">
        <f t="shared" si="91"/>
        <v>1.17</v>
      </c>
      <c r="E626">
        <f t="shared" si="92"/>
        <v>0.08</v>
      </c>
      <c r="F626">
        <f t="shared" si="96"/>
        <v>5.8299999999999998E-2</v>
      </c>
      <c r="G626">
        <v>1.0683</v>
      </c>
      <c r="H626">
        <f t="shared" si="93"/>
        <v>0.08</v>
      </c>
      <c r="I626">
        <f t="shared" si="94"/>
        <v>5.8299999999999977E-2</v>
      </c>
      <c r="J626">
        <f t="shared" si="95"/>
        <v>0</v>
      </c>
      <c r="K626" s="14">
        <f t="shared" si="97"/>
        <v>0</v>
      </c>
      <c r="L626">
        <f t="shared" si="98"/>
        <v>0</v>
      </c>
      <c r="M626">
        <f t="shared" si="99"/>
        <v>0.08</v>
      </c>
      <c r="N626">
        <f t="shared" si="100"/>
        <v>5.8299999999999977E-2</v>
      </c>
    </row>
    <row r="627" spans="1:14" x14ac:dyDescent="0.25">
      <c r="A627" t="s">
        <v>171</v>
      </c>
      <c r="B627" t="s">
        <v>170</v>
      </c>
      <c r="C627" t="s">
        <v>2036</v>
      </c>
      <c r="D627">
        <f t="shared" si="91"/>
        <v>1.17</v>
      </c>
      <c r="E627">
        <f t="shared" si="92"/>
        <v>0.08</v>
      </c>
      <c r="F627">
        <f t="shared" si="96"/>
        <v>5.8299999999999998E-2</v>
      </c>
      <c r="G627">
        <v>1.0683</v>
      </c>
      <c r="H627">
        <f t="shared" si="93"/>
        <v>0.08</v>
      </c>
      <c r="I627">
        <f t="shared" si="94"/>
        <v>5.8299999999999977E-2</v>
      </c>
      <c r="J627">
        <f t="shared" si="95"/>
        <v>0</v>
      </c>
      <c r="K627" s="14">
        <f t="shared" si="97"/>
        <v>0</v>
      </c>
      <c r="L627">
        <f t="shared" si="98"/>
        <v>0</v>
      </c>
      <c r="M627">
        <f t="shared" si="99"/>
        <v>0.08</v>
      </c>
      <c r="N627">
        <f t="shared" si="100"/>
        <v>5.8299999999999977E-2</v>
      </c>
    </row>
    <row r="628" spans="1:14" x14ac:dyDescent="0.25">
      <c r="A628" t="s">
        <v>169</v>
      </c>
      <c r="B628" t="s">
        <v>168</v>
      </c>
      <c r="C628" t="s">
        <v>2036</v>
      </c>
      <c r="D628">
        <f t="shared" si="91"/>
        <v>1.17</v>
      </c>
      <c r="E628">
        <f t="shared" si="92"/>
        <v>0.08</v>
      </c>
      <c r="F628">
        <f t="shared" si="96"/>
        <v>5.8299999999999998E-2</v>
      </c>
      <c r="G628">
        <v>1.0683</v>
      </c>
      <c r="H628">
        <f t="shared" si="93"/>
        <v>0.08</v>
      </c>
      <c r="I628">
        <f t="shared" si="94"/>
        <v>5.8299999999999977E-2</v>
      </c>
      <c r="J628">
        <f t="shared" si="95"/>
        <v>0</v>
      </c>
      <c r="K628" s="14">
        <f t="shared" si="97"/>
        <v>0</v>
      </c>
      <c r="L628">
        <f t="shared" si="98"/>
        <v>0</v>
      </c>
      <c r="M628">
        <f t="shared" si="99"/>
        <v>0.08</v>
      </c>
      <c r="N628">
        <f t="shared" si="100"/>
        <v>5.8299999999999977E-2</v>
      </c>
    </row>
    <row r="629" spans="1:14" x14ac:dyDescent="0.25">
      <c r="A629" t="s">
        <v>165</v>
      </c>
      <c r="B629" t="s">
        <v>164</v>
      </c>
      <c r="C629" t="s">
        <v>2036</v>
      </c>
      <c r="D629">
        <f t="shared" si="91"/>
        <v>1.17</v>
      </c>
      <c r="E629">
        <f t="shared" si="92"/>
        <v>0.08</v>
      </c>
      <c r="F629">
        <f t="shared" si="96"/>
        <v>5.8299999999999998E-2</v>
      </c>
      <c r="G629">
        <v>1.0683</v>
      </c>
      <c r="H629">
        <f t="shared" si="93"/>
        <v>0.08</v>
      </c>
      <c r="I629">
        <f t="shared" si="94"/>
        <v>5.8299999999999977E-2</v>
      </c>
      <c r="J629">
        <f t="shared" si="95"/>
        <v>0</v>
      </c>
      <c r="K629" s="14">
        <f t="shared" si="97"/>
        <v>0</v>
      </c>
      <c r="L629">
        <f t="shared" si="98"/>
        <v>0</v>
      </c>
      <c r="M629">
        <f t="shared" si="99"/>
        <v>0.08</v>
      </c>
      <c r="N629">
        <f t="shared" si="100"/>
        <v>5.8299999999999977E-2</v>
      </c>
    </row>
    <row r="630" spans="1:14" x14ac:dyDescent="0.25">
      <c r="A630" t="s">
        <v>163</v>
      </c>
      <c r="B630" t="s">
        <v>162</v>
      </c>
      <c r="C630" t="s">
        <v>2036</v>
      </c>
      <c r="D630">
        <f t="shared" si="91"/>
        <v>1.17</v>
      </c>
      <c r="E630">
        <f t="shared" si="92"/>
        <v>0.08</v>
      </c>
      <c r="F630">
        <f t="shared" si="96"/>
        <v>5.8299999999999998E-2</v>
      </c>
      <c r="G630">
        <v>1.0683</v>
      </c>
      <c r="H630">
        <f t="shared" si="93"/>
        <v>0.08</v>
      </c>
      <c r="I630">
        <f t="shared" si="94"/>
        <v>5.8299999999999977E-2</v>
      </c>
      <c r="J630">
        <f t="shared" si="95"/>
        <v>0</v>
      </c>
      <c r="K630" s="14">
        <f t="shared" si="97"/>
        <v>0</v>
      </c>
      <c r="L630">
        <f t="shared" si="98"/>
        <v>0</v>
      </c>
      <c r="M630">
        <f t="shared" si="99"/>
        <v>0.08</v>
      </c>
      <c r="N630">
        <f t="shared" si="100"/>
        <v>5.8299999999999977E-2</v>
      </c>
    </row>
    <row r="631" spans="1:14" x14ac:dyDescent="0.25">
      <c r="A631" t="s">
        <v>161</v>
      </c>
      <c r="B631" t="s">
        <v>160</v>
      </c>
      <c r="C631" t="s">
        <v>2036</v>
      </c>
      <c r="D631">
        <f t="shared" si="91"/>
        <v>1.17</v>
      </c>
      <c r="E631">
        <f t="shared" si="92"/>
        <v>0.08</v>
      </c>
      <c r="F631">
        <f t="shared" si="96"/>
        <v>5.8299999999999998E-2</v>
      </c>
      <c r="G631">
        <v>1.0683</v>
      </c>
      <c r="H631">
        <f t="shared" si="93"/>
        <v>0.08</v>
      </c>
      <c r="I631">
        <f t="shared" si="94"/>
        <v>5.8299999999999977E-2</v>
      </c>
      <c r="J631">
        <f t="shared" si="95"/>
        <v>0</v>
      </c>
      <c r="K631" s="14">
        <f t="shared" si="97"/>
        <v>0</v>
      </c>
      <c r="L631">
        <f t="shared" si="98"/>
        <v>0</v>
      </c>
      <c r="M631">
        <f t="shared" si="99"/>
        <v>0.08</v>
      </c>
      <c r="N631">
        <f t="shared" si="100"/>
        <v>5.8299999999999977E-2</v>
      </c>
    </row>
    <row r="632" spans="1:14" x14ac:dyDescent="0.25">
      <c r="A632" t="s">
        <v>159</v>
      </c>
      <c r="B632" t="s">
        <v>158</v>
      </c>
      <c r="C632" t="s">
        <v>2036</v>
      </c>
      <c r="D632">
        <f t="shared" si="91"/>
        <v>1.17</v>
      </c>
      <c r="E632">
        <f t="shared" si="92"/>
        <v>0.08</v>
      </c>
      <c r="F632">
        <f t="shared" si="96"/>
        <v>5.8299999999999998E-2</v>
      </c>
      <c r="G632">
        <v>1.0683</v>
      </c>
      <c r="H632">
        <f t="shared" si="93"/>
        <v>0.08</v>
      </c>
      <c r="I632">
        <f t="shared" si="94"/>
        <v>5.8299999999999977E-2</v>
      </c>
      <c r="J632">
        <f t="shared" si="95"/>
        <v>0</v>
      </c>
      <c r="K632" s="14">
        <f t="shared" si="97"/>
        <v>0</v>
      </c>
      <c r="L632">
        <f t="shared" si="98"/>
        <v>0</v>
      </c>
      <c r="M632">
        <f t="shared" si="99"/>
        <v>0.08</v>
      </c>
      <c r="N632">
        <f t="shared" si="100"/>
        <v>5.8299999999999977E-2</v>
      </c>
    </row>
    <row r="633" spans="1:14" x14ac:dyDescent="0.25">
      <c r="A633" t="s">
        <v>157</v>
      </c>
      <c r="B633" t="s">
        <v>156</v>
      </c>
      <c r="C633" t="s">
        <v>2036</v>
      </c>
      <c r="D633">
        <f t="shared" si="91"/>
        <v>1.17</v>
      </c>
      <c r="E633">
        <f t="shared" si="92"/>
        <v>0.08</v>
      </c>
      <c r="F633">
        <f t="shared" si="96"/>
        <v>5.8299999999999998E-2</v>
      </c>
      <c r="G633">
        <v>1.0683</v>
      </c>
      <c r="H633">
        <f t="shared" si="93"/>
        <v>0.08</v>
      </c>
      <c r="I633">
        <f t="shared" si="94"/>
        <v>5.8299999999999977E-2</v>
      </c>
      <c r="J633">
        <f t="shared" si="95"/>
        <v>0</v>
      </c>
      <c r="K633" s="14">
        <f t="shared" si="97"/>
        <v>0</v>
      </c>
      <c r="L633">
        <f t="shared" si="98"/>
        <v>0</v>
      </c>
      <c r="M633">
        <f t="shared" si="99"/>
        <v>0.08</v>
      </c>
      <c r="N633">
        <f t="shared" si="100"/>
        <v>5.8299999999999977E-2</v>
      </c>
    </row>
    <row r="634" spans="1:14" x14ac:dyDescent="0.25">
      <c r="A634" t="s">
        <v>155</v>
      </c>
      <c r="B634" t="s">
        <v>154</v>
      </c>
      <c r="C634" t="s">
        <v>2036</v>
      </c>
      <c r="D634">
        <f t="shared" si="91"/>
        <v>1.17</v>
      </c>
      <c r="E634">
        <f t="shared" si="92"/>
        <v>0.08</v>
      </c>
      <c r="F634">
        <f t="shared" si="96"/>
        <v>5.8299999999999998E-2</v>
      </c>
      <c r="G634">
        <v>1.0683</v>
      </c>
      <c r="H634">
        <f t="shared" si="93"/>
        <v>0.08</v>
      </c>
      <c r="I634">
        <f t="shared" si="94"/>
        <v>5.8299999999999977E-2</v>
      </c>
      <c r="J634">
        <f t="shared" si="95"/>
        <v>0</v>
      </c>
      <c r="K634" s="14">
        <f t="shared" si="97"/>
        <v>0</v>
      </c>
      <c r="L634">
        <f t="shared" si="98"/>
        <v>0</v>
      </c>
      <c r="M634">
        <f t="shared" si="99"/>
        <v>0.08</v>
      </c>
      <c r="N634">
        <f t="shared" si="100"/>
        <v>5.8299999999999977E-2</v>
      </c>
    </row>
    <row r="635" spans="1:14" x14ac:dyDescent="0.25">
      <c r="A635" t="s">
        <v>149</v>
      </c>
      <c r="B635" t="s">
        <v>148</v>
      </c>
      <c r="C635" t="s">
        <v>2036</v>
      </c>
      <c r="D635">
        <f t="shared" si="91"/>
        <v>1.17</v>
      </c>
      <c r="E635">
        <f t="shared" si="92"/>
        <v>0.08</v>
      </c>
      <c r="F635">
        <f t="shared" si="96"/>
        <v>5.8299999999999998E-2</v>
      </c>
      <c r="G635">
        <v>1.0683</v>
      </c>
      <c r="H635">
        <f t="shared" si="93"/>
        <v>0.08</v>
      </c>
      <c r="I635">
        <f t="shared" si="94"/>
        <v>5.8299999999999977E-2</v>
      </c>
      <c r="J635">
        <f t="shared" si="95"/>
        <v>0</v>
      </c>
      <c r="K635" s="14">
        <f t="shared" si="97"/>
        <v>0</v>
      </c>
      <c r="L635">
        <f t="shared" si="98"/>
        <v>0</v>
      </c>
      <c r="M635">
        <f t="shared" si="99"/>
        <v>0.08</v>
      </c>
      <c r="N635">
        <f t="shared" si="100"/>
        <v>5.8299999999999977E-2</v>
      </c>
    </row>
    <row r="636" spans="1:14" x14ac:dyDescent="0.25">
      <c r="A636" t="s">
        <v>147</v>
      </c>
      <c r="B636" t="s">
        <v>146</v>
      </c>
      <c r="C636" t="s">
        <v>2036</v>
      </c>
      <c r="D636">
        <f t="shared" si="91"/>
        <v>1.17</v>
      </c>
      <c r="E636">
        <f t="shared" si="92"/>
        <v>0.08</v>
      </c>
      <c r="F636">
        <f t="shared" si="96"/>
        <v>5.8299999999999998E-2</v>
      </c>
      <c r="G636">
        <v>1.0683</v>
      </c>
      <c r="H636">
        <f t="shared" si="93"/>
        <v>0.08</v>
      </c>
      <c r="I636">
        <f t="shared" si="94"/>
        <v>5.8299999999999977E-2</v>
      </c>
      <c r="J636">
        <f t="shared" si="95"/>
        <v>0</v>
      </c>
      <c r="K636" s="14">
        <f t="shared" si="97"/>
        <v>0</v>
      </c>
      <c r="L636">
        <f t="shared" si="98"/>
        <v>0</v>
      </c>
      <c r="M636">
        <f t="shared" si="99"/>
        <v>0.08</v>
      </c>
      <c r="N636">
        <f t="shared" si="100"/>
        <v>5.8299999999999977E-2</v>
      </c>
    </row>
    <row r="637" spans="1:14" x14ac:dyDescent="0.25">
      <c r="A637" t="s">
        <v>143</v>
      </c>
      <c r="B637" t="s">
        <v>142</v>
      </c>
      <c r="C637" t="s">
        <v>2036</v>
      </c>
      <c r="D637">
        <f t="shared" si="91"/>
        <v>1.17</v>
      </c>
      <c r="E637">
        <f t="shared" si="92"/>
        <v>0.08</v>
      </c>
      <c r="F637">
        <f t="shared" si="96"/>
        <v>5.8299999999999998E-2</v>
      </c>
      <c r="G637">
        <v>1.0683</v>
      </c>
      <c r="H637">
        <f t="shared" si="93"/>
        <v>0.08</v>
      </c>
      <c r="I637">
        <f t="shared" si="94"/>
        <v>5.8299999999999977E-2</v>
      </c>
      <c r="J637">
        <f t="shared" si="95"/>
        <v>0</v>
      </c>
      <c r="K637" s="14">
        <f t="shared" si="97"/>
        <v>0</v>
      </c>
      <c r="L637">
        <f t="shared" si="98"/>
        <v>0</v>
      </c>
      <c r="M637">
        <f t="shared" si="99"/>
        <v>0.08</v>
      </c>
      <c r="N637">
        <f t="shared" si="100"/>
        <v>5.8299999999999977E-2</v>
      </c>
    </row>
    <row r="638" spans="1:14" x14ac:dyDescent="0.25">
      <c r="A638" t="s">
        <v>139</v>
      </c>
      <c r="B638" t="s">
        <v>138</v>
      </c>
      <c r="C638" t="s">
        <v>2036</v>
      </c>
      <c r="D638">
        <f t="shared" si="91"/>
        <v>1.17</v>
      </c>
      <c r="E638">
        <f t="shared" si="92"/>
        <v>0.08</v>
      </c>
      <c r="F638">
        <f t="shared" si="96"/>
        <v>5.8299999999999998E-2</v>
      </c>
      <c r="G638">
        <v>1.0683</v>
      </c>
      <c r="H638">
        <f t="shared" si="93"/>
        <v>0.08</v>
      </c>
      <c r="I638">
        <f t="shared" si="94"/>
        <v>5.8299999999999977E-2</v>
      </c>
      <c r="J638">
        <f t="shared" si="95"/>
        <v>0</v>
      </c>
      <c r="K638" s="14">
        <f t="shared" si="97"/>
        <v>0</v>
      </c>
      <c r="L638">
        <f t="shared" si="98"/>
        <v>0</v>
      </c>
      <c r="M638">
        <f t="shared" si="99"/>
        <v>0.08</v>
      </c>
      <c r="N638">
        <f t="shared" si="100"/>
        <v>5.8299999999999977E-2</v>
      </c>
    </row>
    <row r="639" spans="1:14" x14ac:dyDescent="0.25">
      <c r="A639" t="s">
        <v>137</v>
      </c>
      <c r="B639" t="s">
        <v>136</v>
      </c>
      <c r="C639" t="s">
        <v>2036</v>
      </c>
      <c r="D639">
        <f t="shared" si="91"/>
        <v>1.17</v>
      </c>
      <c r="E639">
        <f t="shared" si="92"/>
        <v>0.08</v>
      </c>
      <c r="F639">
        <f t="shared" si="96"/>
        <v>5.8299999999999998E-2</v>
      </c>
      <c r="G639">
        <v>1.0683</v>
      </c>
      <c r="H639">
        <f t="shared" si="93"/>
        <v>0.08</v>
      </c>
      <c r="I639">
        <f t="shared" si="94"/>
        <v>5.8299999999999977E-2</v>
      </c>
      <c r="J639">
        <f t="shared" si="95"/>
        <v>0</v>
      </c>
      <c r="K639" s="14">
        <f t="shared" si="97"/>
        <v>0</v>
      </c>
      <c r="L639">
        <f t="shared" si="98"/>
        <v>0</v>
      </c>
      <c r="M639">
        <f t="shared" si="99"/>
        <v>0.08</v>
      </c>
      <c r="N639">
        <f t="shared" si="100"/>
        <v>5.8299999999999977E-2</v>
      </c>
    </row>
    <row r="640" spans="1:14" x14ac:dyDescent="0.25">
      <c r="A640" t="s">
        <v>127</v>
      </c>
      <c r="B640" t="s">
        <v>126</v>
      </c>
      <c r="C640" t="s">
        <v>2036</v>
      </c>
      <c r="D640">
        <f t="shared" si="91"/>
        <v>1.17</v>
      </c>
      <c r="E640">
        <f t="shared" si="92"/>
        <v>0.08</v>
      </c>
      <c r="F640">
        <f t="shared" si="96"/>
        <v>5.8299999999999998E-2</v>
      </c>
      <c r="G640">
        <v>1.0683</v>
      </c>
      <c r="H640">
        <f t="shared" si="93"/>
        <v>0.08</v>
      </c>
      <c r="I640">
        <f t="shared" si="94"/>
        <v>5.8299999999999977E-2</v>
      </c>
      <c r="J640">
        <f t="shared" si="95"/>
        <v>0</v>
      </c>
      <c r="K640" s="14">
        <f t="shared" si="97"/>
        <v>0</v>
      </c>
      <c r="L640">
        <f t="shared" si="98"/>
        <v>0</v>
      </c>
      <c r="M640">
        <f t="shared" si="99"/>
        <v>0.08</v>
      </c>
      <c r="N640">
        <f t="shared" si="100"/>
        <v>5.8299999999999977E-2</v>
      </c>
    </row>
    <row r="641" spans="1:14" x14ac:dyDescent="0.25">
      <c r="A641" t="s">
        <v>119</v>
      </c>
      <c r="B641" t="s">
        <v>118</v>
      </c>
      <c r="C641" t="s">
        <v>2036</v>
      </c>
      <c r="D641">
        <f t="shared" si="91"/>
        <v>1.17</v>
      </c>
      <c r="E641">
        <f t="shared" si="92"/>
        <v>0.08</v>
      </c>
      <c r="F641">
        <f t="shared" si="96"/>
        <v>5.8299999999999998E-2</v>
      </c>
      <c r="G641">
        <v>1.0683</v>
      </c>
      <c r="H641">
        <f t="shared" si="93"/>
        <v>0.08</v>
      </c>
      <c r="I641">
        <f t="shared" si="94"/>
        <v>5.8299999999999977E-2</v>
      </c>
      <c r="J641">
        <f t="shared" si="95"/>
        <v>0</v>
      </c>
      <c r="K641" s="14">
        <f t="shared" si="97"/>
        <v>0</v>
      </c>
      <c r="L641">
        <f t="shared" si="98"/>
        <v>0</v>
      </c>
      <c r="M641">
        <f t="shared" si="99"/>
        <v>0.08</v>
      </c>
      <c r="N641">
        <f t="shared" si="100"/>
        <v>5.8299999999999977E-2</v>
      </c>
    </row>
    <row r="642" spans="1:14" x14ac:dyDescent="0.25">
      <c r="A642" t="s">
        <v>117</v>
      </c>
      <c r="B642" t="s">
        <v>116</v>
      </c>
      <c r="C642" t="s">
        <v>2036</v>
      </c>
      <c r="D642">
        <f t="shared" ref="D642:D705" si="101">VLOOKUP(A642,tax_rates,3,FALSE)</f>
        <v>1.17</v>
      </c>
      <c r="E642">
        <f t="shared" ref="E642:E705" si="102">MAX(0.04,MIN(0.08,D642-1))</f>
        <v>0.08</v>
      </c>
      <c r="F642">
        <f t="shared" si="96"/>
        <v>5.8299999999999998E-2</v>
      </c>
      <c r="G642">
        <v>1.0683</v>
      </c>
      <c r="H642">
        <f t="shared" ref="H642:H705" si="103">MAX(MIN(0.08,G642-0.93),0)</f>
        <v>0.08</v>
      </c>
      <c r="I642">
        <f t="shared" ref="I642:I705" si="104">MAX(0,MIN(G642-0.93-H642,0.0583))</f>
        <v>5.8299999999999977E-2</v>
      </c>
      <c r="J642">
        <f t="shared" ref="J642:J705" si="105">IF(C642="y",G642-0.93-H642-I642,0)</f>
        <v>0</v>
      </c>
      <c r="K642" s="14">
        <f t="shared" si="97"/>
        <v>0</v>
      </c>
      <c r="L642">
        <f t="shared" si="98"/>
        <v>0</v>
      </c>
      <c r="M642">
        <f t="shared" si="99"/>
        <v>0.08</v>
      </c>
      <c r="N642">
        <f t="shared" si="100"/>
        <v>5.8299999999999977E-2</v>
      </c>
    </row>
    <row r="643" spans="1:14" x14ac:dyDescent="0.25">
      <c r="A643" t="s">
        <v>105</v>
      </c>
      <c r="B643" t="s">
        <v>104</v>
      </c>
      <c r="C643" t="s">
        <v>2036</v>
      </c>
      <c r="D643">
        <f t="shared" si="101"/>
        <v>1.17</v>
      </c>
      <c r="E643">
        <f t="shared" si="102"/>
        <v>0.08</v>
      </c>
      <c r="F643">
        <f t="shared" ref="F643:F706" si="106">MIN(MAX(D643-1-E643,0),0.0583)</f>
        <v>5.8299999999999998E-2</v>
      </c>
      <c r="G643">
        <v>1.0683</v>
      </c>
      <c r="H643">
        <f t="shared" si="103"/>
        <v>0.08</v>
      </c>
      <c r="I643">
        <f t="shared" si="104"/>
        <v>5.8299999999999977E-2</v>
      </c>
      <c r="J643">
        <f t="shared" si="105"/>
        <v>0</v>
      </c>
      <c r="K643" s="14">
        <f t="shared" ref="K643:K706" si="107">H643-E643</f>
        <v>0</v>
      </c>
      <c r="L643">
        <f t="shared" ref="L643:L706" si="108">I643-F643</f>
        <v>0</v>
      </c>
      <c r="M643">
        <f t="shared" ref="M643:M706" si="109">MIN(E643,H643)</f>
        <v>0.08</v>
      </c>
      <c r="N643">
        <f t="shared" si="100"/>
        <v>5.8299999999999977E-2</v>
      </c>
    </row>
    <row r="644" spans="1:14" x14ac:dyDescent="0.25">
      <c r="A644" t="s">
        <v>99</v>
      </c>
      <c r="B644" t="s">
        <v>98</v>
      </c>
      <c r="C644" t="s">
        <v>2036</v>
      </c>
      <c r="D644">
        <f t="shared" si="101"/>
        <v>1.17</v>
      </c>
      <c r="E644">
        <f t="shared" si="102"/>
        <v>0.08</v>
      </c>
      <c r="F644">
        <f t="shared" si="106"/>
        <v>5.8299999999999998E-2</v>
      </c>
      <c r="G644">
        <v>1.0683</v>
      </c>
      <c r="H644">
        <f t="shared" si="103"/>
        <v>0.08</v>
      </c>
      <c r="I644">
        <f t="shared" si="104"/>
        <v>5.8299999999999977E-2</v>
      </c>
      <c r="J644">
        <f t="shared" si="105"/>
        <v>0</v>
      </c>
      <c r="K644" s="14">
        <f t="shared" si="107"/>
        <v>0</v>
      </c>
      <c r="L644">
        <f t="shared" si="108"/>
        <v>0</v>
      </c>
      <c r="M644">
        <f t="shared" si="109"/>
        <v>0.08</v>
      </c>
      <c r="N644">
        <f t="shared" si="100"/>
        <v>5.8299999999999977E-2</v>
      </c>
    </row>
    <row r="645" spans="1:14" x14ac:dyDescent="0.25">
      <c r="A645" t="s">
        <v>2018</v>
      </c>
      <c r="B645" t="s">
        <v>2017</v>
      </c>
      <c r="C645" t="s">
        <v>2036</v>
      </c>
      <c r="D645">
        <f t="shared" si="101"/>
        <v>1.17</v>
      </c>
      <c r="E645">
        <f t="shared" si="102"/>
        <v>0.08</v>
      </c>
      <c r="F645">
        <f t="shared" si="106"/>
        <v>5.8299999999999998E-2</v>
      </c>
      <c r="G645">
        <v>1.0683</v>
      </c>
      <c r="H645">
        <f t="shared" si="103"/>
        <v>0.08</v>
      </c>
      <c r="I645">
        <f t="shared" si="104"/>
        <v>5.8299999999999977E-2</v>
      </c>
      <c r="J645">
        <f t="shared" si="105"/>
        <v>0</v>
      </c>
      <c r="K645" s="14">
        <f t="shared" si="107"/>
        <v>0</v>
      </c>
      <c r="L645">
        <f t="shared" si="108"/>
        <v>0</v>
      </c>
      <c r="M645">
        <f t="shared" si="109"/>
        <v>0.08</v>
      </c>
      <c r="N645">
        <f t="shared" si="100"/>
        <v>5.8299999999999977E-2</v>
      </c>
    </row>
    <row r="646" spans="1:14" x14ac:dyDescent="0.25">
      <c r="A646" t="s">
        <v>2016</v>
      </c>
      <c r="B646" t="s">
        <v>254</v>
      </c>
      <c r="C646" t="s">
        <v>2036</v>
      </c>
      <c r="D646">
        <f t="shared" si="101"/>
        <v>1.17</v>
      </c>
      <c r="E646">
        <f t="shared" si="102"/>
        <v>0.08</v>
      </c>
      <c r="F646">
        <f t="shared" si="106"/>
        <v>5.8299999999999998E-2</v>
      </c>
      <c r="G646">
        <v>1.0683</v>
      </c>
      <c r="H646">
        <f t="shared" si="103"/>
        <v>0.08</v>
      </c>
      <c r="I646">
        <f t="shared" si="104"/>
        <v>5.8299999999999977E-2</v>
      </c>
      <c r="J646">
        <f t="shared" si="105"/>
        <v>0</v>
      </c>
      <c r="K646" s="14">
        <f t="shared" si="107"/>
        <v>0</v>
      </c>
      <c r="L646">
        <f t="shared" si="108"/>
        <v>0</v>
      </c>
      <c r="M646">
        <f t="shared" si="109"/>
        <v>0.08</v>
      </c>
      <c r="N646">
        <f t="shared" si="100"/>
        <v>5.8299999999999977E-2</v>
      </c>
    </row>
    <row r="647" spans="1:14" x14ac:dyDescent="0.25">
      <c r="A647" t="s">
        <v>2015</v>
      </c>
      <c r="B647" t="s">
        <v>2014</v>
      </c>
      <c r="C647" t="s">
        <v>2036</v>
      </c>
      <c r="D647">
        <f t="shared" si="101"/>
        <v>1.17</v>
      </c>
      <c r="E647">
        <f t="shared" si="102"/>
        <v>0.08</v>
      </c>
      <c r="F647">
        <f t="shared" si="106"/>
        <v>5.8299999999999998E-2</v>
      </c>
      <c r="G647">
        <v>1.0683</v>
      </c>
      <c r="H647">
        <f t="shared" si="103"/>
        <v>0.08</v>
      </c>
      <c r="I647">
        <f t="shared" si="104"/>
        <v>5.8299999999999977E-2</v>
      </c>
      <c r="J647">
        <f t="shared" si="105"/>
        <v>0</v>
      </c>
      <c r="K647" s="14">
        <f t="shared" si="107"/>
        <v>0</v>
      </c>
      <c r="L647">
        <f t="shared" si="108"/>
        <v>0</v>
      </c>
      <c r="M647">
        <f t="shared" si="109"/>
        <v>0.08</v>
      </c>
      <c r="N647">
        <f t="shared" si="100"/>
        <v>5.8299999999999977E-2</v>
      </c>
    </row>
    <row r="648" spans="1:14" x14ac:dyDescent="0.25">
      <c r="A648" t="s">
        <v>2011</v>
      </c>
      <c r="B648" t="s">
        <v>2010</v>
      </c>
      <c r="C648" t="s">
        <v>2036</v>
      </c>
      <c r="D648">
        <f t="shared" si="101"/>
        <v>1.17</v>
      </c>
      <c r="E648">
        <f t="shared" si="102"/>
        <v>0.08</v>
      </c>
      <c r="F648">
        <f t="shared" si="106"/>
        <v>5.8299999999999998E-2</v>
      </c>
      <c r="G648">
        <v>1.0683</v>
      </c>
      <c r="H648">
        <f t="shared" si="103"/>
        <v>0.08</v>
      </c>
      <c r="I648">
        <f t="shared" si="104"/>
        <v>5.8299999999999977E-2</v>
      </c>
      <c r="J648">
        <f t="shared" si="105"/>
        <v>0</v>
      </c>
      <c r="K648" s="14">
        <f t="shared" si="107"/>
        <v>0</v>
      </c>
      <c r="L648">
        <f t="shared" si="108"/>
        <v>0</v>
      </c>
      <c r="M648">
        <f t="shared" si="109"/>
        <v>0.08</v>
      </c>
      <c r="N648">
        <f t="shared" si="100"/>
        <v>5.8299999999999977E-2</v>
      </c>
    </row>
    <row r="649" spans="1:14" x14ac:dyDescent="0.25">
      <c r="A649" t="s">
        <v>2000</v>
      </c>
      <c r="B649" t="s">
        <v>1999</v>
      </c>
      <c r="C649" t="s">
        <v>2036</v>
      </c>
      <c r="D649">
        <f t="shared" si="101"/>
        <v>1.17</v>
      </c>
      <c r="E649">
        <f t="shared" si="102"/>
        <v>0.08</v>
      </c>
      <c r="F649">
        <f t="shared" si="106"/>
        <v>5.8299999999999998E-2</v>
      </c>
      <c r="G649">
        <v>1.0683</v>
      </c>
      <c r="H649">
        <f t="shared" si="103"/>
        <v>0.08</v>
      </c>
      <c r="I649">
        <f t="shared" si="104"/>
        <v>5.8299999999999977E-2</v>
      </c>
      <c r="J649">
        <f t="shared" si="105"/>
        <v>0</v>
      </c>
      <c r="K649" s="14">
        <f t="shared" si="107"/>
        <v>0</v>
      </c>
      <c r="L649">
        <f t="shared" si="108"/>
        <v>0</v>
      </c>
      <c r="M649">
        <f t="shared" si="109"/>
        <v>0.08</v>
      </c>
      <c r="N649">
        <f t="shared" si="100"/>
        <v>5.8299999999999977E-2</v>
      </c>
    </row>
    <row r="650" spans="1:14" x14ac:dyDescent="0.25">
      <c r="A650" t="s">
        <v>1976</v>
      </c>
      <c r="B650" t="s">
        <v>1975</v>
      </c>
      <c r="C650" t="s">
        <v>2036</v>
      </c>
      <c r="D650">
        <f t="shared" si="101"/>
        <v>1.17</v>
      </c>
      <c r="E650">
        <f t="shared" si="102"/>
        <v>0.08</v>
      </c>
      <c r="F650">
        <f t="shared" si="106"/>
        <v>5.8299999999999998E-2</v>
      </c>
      <c r="G650">
        <v>1.0683</v>
      </c>
      <c r="H650">
        <f t="shared" si="103"/>
        <v>0.08</v>
      </c>
      <c r="I650">
        <f t="shared" si="104"/>
        <v>5.8299999999999977E-2</v>
      </c>
      <c r="J650">
        <f t="shared" si="105"/>
        <v>0</v>
      </c>
      <c r="K650" s="14">
        <f t="shared" si="107"/>
        <v>0</v>
      </c>
      <c r="L650">
        <f t="shared" si="108"/>
        <v>0</v>
      </c>
      <c r="M650">
        <f t="shared" si="109"/>
        <v>0.08</v>
      </c>
      <c r="N650">
        <f t="shared" si="100"/>
        <v>5.8299999999999977E-2</v>
      </c>
    </row>
    <row r="651" spans="1:14" x14ac:dyDescent="0.25">
      <c r="A651" t="s">
        <v>1970</v>
      </c>
      <c r="B651" t="s">
        <v>1969</v>
      </c>
      <c r="C651" t="s">
        <v>2036</v>
      </c>
      <c r="D651">
        <f t="shared" si="101"/>
        <v>1.17</v>
      </c>
      <c r="E651">
        <f t="shared" si="102"/>
        <v>0.08</v>
      </c>
      <c r="F651">
        <f t="shared" si="106"/>
        <v>5.8299999999999998E-2</v>
      </c>
      <c r="G651">
        <v>1.0683</v>
      </c>
      <c r="H651">
        <f t="shared" si="103"/>
        <v>0.08</v>
      </c>
      <c r="I651">
        <f t="shared" si="104"/>
        <v>5.8299999999999977E-2</v>
      </c>
      <c r="J651">
        <f t="shared" si="105"/>
        <v>0</v>
      </c>
      <c r="K651" s="14">
        <f t="shared" si="107"/>
        <v>0</v>
      </c>
      <c r="L651">
        <f t="shared" si="108"/>
        <v>0</v>
      </c>
      <c r="M651">
        <f t="shared" si="109"/>
        <v>0.08</v>
      </c>
      <c r="N651">
        <f t="shared" si="100"/>
        <v>5.8299999999999977E-2</v>
      </c>
    </row>
    <row r="652" spans="1:14" x14ac:dyDescent="0.25">
      <c r="A652" t="s">
        <v>1968</v>
      </c>
      <c r="B652" t="s">
        <v>1967</v>
      </c>
      <c r="C652" t="s">
        <v>2036</v>
      </c>
      <c r="D652">
        <f t="shared" si="101"/>
        <v>1.17</v>
      </c>
      <c r="E652">
        <f t="shared" si="102"/>
        <v>0.08</v>
      </c>
      <c r="F652">
        <f t="shared" si="106"/>
        <v>5.8299999999999998E-2</v>
      </c>
      <c r="G652">
        <v>1.0683</v>
      </c>
      <c r="H652">
        <f t="shared" si="103"/>
        <v>0.08</v>
      </c>
      <c r="I652">
        <f t="shared" si="104"/>
        <v>5.8299999999999977E-2</v>
      </c>
      <c r="J652">
        <f t="shared" si="105"/>
        <v>0</v>
      </c>
      <c r="K652" s="14">
        <f t="shared" si="107"/>
        <v>0</v>
      </c>
      <c r="L652">
        <f t="shared" si="108"/>
        <v>0</v>
      </c>
      <c r="M652">
        <f t="shared" si="109"/>
        <v>0.08</v>
      </c>
      <c r="N652">
        <f t="shared" si="100"/>
        <v>5.8299999999999977E-2</v>
      </c>
    </row>
    <row r="653" spans="1:14" x14ac:dyDescent="0.25">
      <c r="A653" t="s">
        <v>1966</v>
      </c>
      <c r="B653" t="s">
        <v>1965</v>
      </c>
      <c r="C653" t="s">
        <v>2036</v>
      </c>
      <c r="D653">
        <f t="shared" si="101"/>
        <v>1.17</v>
      </c>
      <c r="E653">
        <f t="shared" si="102"/>
        <v>0.08</v>
      </c>
      <c r="F653">
        <f t="shared" si="106"/>
        <v>5.8299999999999998E-2</v>
      </c>
      <c r="G653">
        <v>1.0683</v>
      </c>
      <c r="H653">
        <f t="shared" si="103"/>
        <v>0.08</v>
      </c>
      <c r="I653">
        <f t="shared" si="104"/>
        <v>5.8299999999999977E-2</v>
      </c>
      <c r="J653">
        <f t="shared" si="105"/>
        <v>0</v>
      </c>
      <c r="K653" s="14">
        <f t="shared" si="107"/>
        <v>0</v>
      </c>
      <c r="L653">
        <f t="shared" si="108"/>
        <v>0</v>
      </c>
      <c r="M653">
        <f t="shared" si="109"/>
        <v>0.08</v>
      </c>
      <c r="N653">
        <f t="shared" si="100"/>
        <v>5.8299999999999977E-2</v>
      </c>
    </row>
    <row r="654" spans="1:14" x14ac:dyDescent="0.25">
      <c r="A654" t="s">
        <v>1947</v>
      </c>
      <c r="B654" t="s">
        <v>1946</v>
      </c>
      <c r="C654" t="s">
        <v>2036</v>
      </c>
      <c r="D654">
        <f t="shared" si="101"/>
        <v>1.17</v>
      </c>
      <c r="E654">
        <f t="shared" si="102"/>
        <v>0.08</v>
      </c>
      <c r="F654">
        <f t="shared" si="106"/>
        <v>5.8299999999999998E-2</v>
      </c>
      <c r="G654">
        <v>1.0683</v>
      </c>
      <c r="H654">
        <f t="shared" si="103"/>
        <v>0.08</v>
      </c>
      <c r="I654">
        <f t="shared" si="104"/>
        <v>5.8299999999999977E-2</v>
      </c>
      <c r="J654">
        <f t="shared" si="105"/>
        <v>0</v>
      </c>
      <c r="K654" s="14">
        <f t="shared" si="107"/>
        <v>0</v>
      </c>
      <c r="L654">
        <f t="shared" si="108"/>
        <v>0</v>
      </c>
      <c r="M654">
        <f t="shared" si="109"/>
        <v>0.08</v>
      </c>
      <c r="N654">
        <f t="shared" si="100"/>
        <v>5.8299999999999977E-2</v>
      </c>
    </row>
    <row r="655" spans="1:14" x14ac:dyDescent="0.25">
      <c r="A655" t="s">
        <v>1937</v>
      </c>
      <c r="B655" t="s">
        <v>1936</v>
      </c>
      <c r="C655" t="s">
        <v>2036</v>
      </c>
      <c r="D655">
        <f t="shared" si="101"/>
        <v>1.17</v>
      </c>
      <c r="E655">
        <f t="shared" si="102"/>
        <v>0.08</v>
      </c>
      <c r="F655">
        <f t="shared" si="106"/>
        <v>5.8299999999999998E-2</v>
      </c>
      <c r="G655">
        <v>1.0683</v>
      </c>
      <c r="H655">
        <f t="shared" si="103"/>
        <v>0.08</v>
      </c>
      <c r="I655">
        <f t="shared" si="104"/>
        <v>5.8299999999999977E-2</v>
      </c>
      <c r="J655">
        <f t="shared" si="105"/>
        <v>0</v>
      </c>
      <c r="K655" s="14">
        <f t="shared" si="107"/>
        <v>0</v>
      </c>
      <c r="L655">
        <f t="shared" si="108"/>
        <v>0</v>
      </c>
      <c r="M655">
        <f t="shared" si="109"/>
        <v>0.08</v>
      </c>
      <c r="N655">
        <f t="shared" si="100"/>
        <v>5.8299999999999977E-2</v>
      </c>
    </row>
    <row r="656" spans="1:14" x14ac:dyDescent="0.25">
      <c r="A656" t="s">
        <v>1929</v>
      </c>
      <c r="B656" t="s">
        <v>1928</v>
      </c>
      <c r="C656" t="s">
        <v>2036</v>
      </c>
      <c r="D656">
        <f t="shared" si="101"/>
        <v>1.17</v>
      </c>
      <c r="E656">
        <f t="shared" si="102"/>
        <v>0.08</v>
      </c>
      <c r="F656">
        <f t="shared" si="106"/>
        <v>5.8299999999999998E-2</v>
      </c>
      <c r="G656">
        <v>1.0683</v>
      </c>
      <c r="H656">
        <f t="shared" si="103"/>
        <v>0.08</v>
      </c>
      <c r="I656">
        <f t="shared" si="104"/>
        <v>5.8299999999999977E-2</v>
      </c>
      <c r="J656">
        <f t="shared" si="105"/>
        <v>0</v>
      </c>
      <c r="K656" s="14">
        <f t="shared" si="107"/>
        <v>0</v>
      </c>
      <c r="L656">
        <f t="shared" si="108"/>
        <v>0</v>
      </c>
      <c r="M656">
        <f t="shared" si="109"/>
        <v>0.08</v>
      </c>
      <c r="N656">
        <f t="shared" si="100"/>
        <v>5.8299999999999977E-2</v>
      </c>
    </row>
    <row r="657" spans="1:14" x14ac:dyDescent="0.25">
      <c r="A657" t="s">
        <v>1927</v>
      </c>
      <c r="B657" t="s">
        <v>1926</v>
      </c>
      <c r="C657" t="s">
        <v>2036</v>
      </c>
      <c r="D657">
        <f t="shared" si="101"/>
        <v>1.17</v>
      </c>
      <c r="E657">
        <f t="shared" si="102"/>
        <v>0.08</v>
      </c>
      <c r="F657">
        <f t="shared" si="106"/>
        <v>5.8299999999999998E-2</v>
      </c>
      <c r="G657">
        <v>1.0683</v>
      </c>
      <c r="H657">
        <f t="shared" si="103"/>
        <v>0.08</v>
      </c>
      <c r="I657">
        <f t="shared" si="104"/>
        <v>5.8299999999999977E-2</v>
      </c>
      <c r="J657">
        <f t="shared" si="105"/>
        <v>0</v>
      </c>
      <c r="K657" s="14">
        <f t="shared" si="107"/>
        <v>0</v>
      </c>
      <c r="L657">
        <f t="shared" si="108"/>
        <v>0</v>
      </c>
      <c r="M657">
        <f t="shared" si="109"/>
        <v>0.08</v>
      </c>
      <c r="N657">
        <f t="shared" si="100"/>
        <v>5.8299999999999977E-2</v>
      </c>
    </row>
    <row r="658" spans="1:14" x14ac:dyDescent="0.25">
      <c r="A658" t="s">
        <v>1921</v>
      </c>
      <c r="B658" t="s">
        <v>1920</v>
      </c>
      <c r="C658" t="s">
        <v>2036</v>
      </c>
      <c r="D658">
        <f t="shared" si="101"/>
        <v>1.17</v>
      </c>
      <c r="E658">
        <f t="shared" si="102"/>
        <v>0.08</v>
      </c>
      <c r="F658">
        <f t="shared" si="106"/>
        <v>5.8299999999999998E-2</v>
      </c>
      <c r="G658">
        <v>1.0683</v>
      </c>
      <c r="H658">
        <f t="shared" si="103"/>
        <v>0.08</v>
      </c>
      <c r="I658">
        <f t="shared" si="104"/>
        <v>5.8299999999999977E-2</v>
      </c>
      <c r="J658">
        <f t="shared" si="105"/>
        <v>0</v>
      </c>
      <c r="K658" s="14">
        <f t="shared" si="107"/>
        <v>0</v>
      </c>
      <c r="L658">
        <f t="shared" si="108"/>
        <v>0</v>
      </c>
      <c r="M658">
        <f t="shared" si="109"/>
        <v>0.08</v>
      </c>
      <c r="N658">
        <f t="shared" si="100"/>
        <v>5.8299999999999977E-2</v>
      </c>
    </row>
    <row r="659" spans="1:14" x14ac:dyDescent="0.25">
      <c r="A659" t="s">
        <v>1909</v>
      </c>
      <c r="B659" t="s">
        <v>1908</v>
      </c>
      <c r="C659" t="s">
        <v>2036</v>
      </c>
      <c r="D659">
        <f t="shared" si="101"/>
        <v>1.17</v>
      </c>
      <c r="E659">
        <f t="shared" si="102"/>
        <v>0.08</v>
      </c>
      <c r="F659">
        <f t="shared" si="106"/>
        <v>5.8299999999999998E-2</v>
      </c>
      <c r="G659">
        <v>1.0683</v>
      </c>
      <c r="H659">
        <f t="shared" si="103"/>
        <v>0.08</v>
      </c>
      <c r="I659">
        <f t="shared" si="104"/>
        <v>5.8299999999999977E-2</v>
      </c>
      <c r="J659">
        <f t="shared" si="105"/>
        <v>0</v>
      </c>
      <c r="K659" s="14">
        <f t="shared" si="107"/>
        <v>0</v>
      </c>
      <c r="L659">
        <f t="shared" si="108"/>
        <v>0</v>
      </c>
      <c r="M659">
        <f t="shared" si="109"/>
        <v>0.08</v>
      </c>
      <c r="N659">
        <f t="shared" si="100"/>
        <v>5.8299999999999977E-2</v>
      </c>
    </row>
    <row r="660" spans="1:14" x14ac:dyDescent="0.25">
      <c r="A660" t="s">
        <v>1907</v>
      </c>
      <c r="B660" t="s">
        <v>1906</v>
      </c>
      <c r="C660" t="s">
        <v>2036</v>
      </c>
      <c r="D660">
        <f t="shared" si="101"/>
        <v>1.17</v>
      </c>
      <c r="E660">
        <f t="shared" si="102"/>
        <v>0.08</v>
      </c>
      <c r="F660">
        <f t="shared" si="106"/>
        <v>5.8299999999999998E-2</v>
      </c>
      <c r="G660">
        <v>1.0683</v>
      </c>
      <c r="H660">
        <f t="shared" si="103"/>
        <v>0.08</v>
      </c>
      <c r="I660">
        <f t="shared" si="104"/>
        <v>5.8299999999999977E-2</v>
      </c>
      <c r="J660">
        <f t="shared" si="105"/>
        <v>0</v>
      </c>
      <c r="K660" s="14">
        <f t="shared" si="107"/>
        <v>0</v>
      </c>
      <c r="L660">
        <f t="shared" si="108"/>
        <v>0</v>
      </c>
      <c r="M660">
        <f t="shared" si="109"/>
        <v>0.08</v>
      </c>
      <c r="N660">
        <f t="shared" si="100"/>
        <v>5.8299999999999977E-2</v>
      </c>
    </row>
    <row r="661" spans="1:14" x14ac:dyDescent="0.25">
      <c r="A661" t="s">
        <v>1887</v>
      </c>
      <c r="B661" t="s">
        <v>1886</v>
      </c>
      <c r="C661" t="s">
        <v>2036</v>
      </c>
      <c r="D661">
        <f t="shared" si="101"/>
        <v>1.17</v>
      </c>
      <c r="E661">
        <f t="shared" si="102"/>
        <v>0.08</v>
      </c>
      <c r="F661">
        <f t="shared" si="106"/>
        <v>5.8299999999999998E-2</v>
      </c>
      <c r="G661">
        <v>1.0683</v>
      </c>
      <c r="H661">
        <f t="shared" si="103"/>
        <v>0.08</v>
      </c>
      <c r="I661">
        <f t="shared" si="104"/>
        <v>5.8299999999999977E-2</v>
      </c>
      <c r="J661">
        <f t="shared" si="105"/>
        <v>0</v>
      </c>
      <c r="K661" s="14">
        <f t="shared" si="107"/>
        <v>0</v>
      </c>
      <c r="L661">
        <f t="shared" si="108"/>
        <v>0</v>
      </c>
      <c r="M661">
        <f t="shared" si="109"/>
        <v>0.08</v>
      </c>
      <c r="N661">
        <f t="shared" si="100"/>
        <v>5.8299999999999977E-2</v>
      </c>
    </row>
    <row r="662" spans="1:14" x14ac:dyDescent="0.25">
      <c r="A662" t="s">
        <v>1883</v>
      </c>
      <c r="B662" t="s">
        <v>1882</v>
      </c>
      <c r="C662" t="s">
        <v>2036</v>
      </c>
      <c r="D662">
        <f t="shared" si="101"/>
        <v>1.17</v>
      </c>
      <c r="E662">
        <f t="shared" si="102"/>
        <v>0.08</v>
      </c>
      <c r="F662">
        <f t="shared" si="106"/>
        <v>5.8299999999999998E-2</v>
      </c>
      <c r="G662">
        <v>1.0683</v>
      </c>
      <c r="H662">
        <f t="shared" si="103"/>
        <v>0.08</v>
      </c>
      <c r="I662">
        <f t="shared" si="104"/>
        <v>5.8299999999999977E-2</v>
      </c>
      <c r="J662">
        <f t="shared" si="105"/>
        <v>0</v>
      </c>
      <c r="K662" s="14">
        <f t="shared" si="107"/>
        <v>0</v>
      </c>
      <c r="L662">
        <f t="shared" si="108"/>
        <v>0</v>
      </c>
      <c r="M662">
        <f t="shared" si="109"/>
        <v>0.08</v>
      </c>
      <c r="N662">
        <f t="shared" ref="N662:N725" si="110">MIN(F662,I662)</f>
        <v>5.8299999999999977E-2</v>
      </c>
    </row>
    <row r="663" spans="1:14" x14ac:dyDescent="0.25">
      <c r="A663" t="s">
        <v>1881</v>
      </c>
      <c r="B663" t="s">
        <v>1880</v>
      </c>
      <c r="C663" t="s">
        <v>2036</v>
      </c>
      <c r="D663">
        <f t="shared" si="101"/>
        <v>1.17</v>
      </c>
      <c r="E663">
        <f t="shared" si="102"/>
        <v>0.08</v>
      </c>
      <c r="F663">
        <f t="shared" si="106"/>
        <v>5.8299999999999998E-2</v>
      </c>
      <c r="G663">
        <v>1.0683</v>
      </c>
      <c r="H663">
        <f t="shared" si="103"/>
        <v>0.08</v>
      </c>
      <c r="I663">
        <f t="shared" si="104"/>
        <v>5.8299999999999977E-2</v>
      </c>
      <c r="J663">
        <f t="shared" si="105"/>
        <v>0</v>
      </c>
      <c r="K663" s="14">
        <f t="shared" si="107"/>
        <v>0</v>
      </c>
      <c r="L663">
        <f t="shared" si="108"/>
        <v>0</v>
      </c>
      <c r="M663">
        <f t="shared" si="109"/>
        <v>0.08</v>
      </c>
      <c r="N663">
        <f t="shared" si="110"/>
        <v>5.8299999999999977E-2</v>
      </c>
    </row>
    <row r="664" spans="1:14" x14ac:dyDescent="0.25">
      <c r="A664" t="s">
        <v>1875</v>
      </c>
      <c r="B664" t="s">
        <v>1874</v>
      </c>
      <c r="C664" t="s">
        <v>2036</v>
      </c>
      <c r="D664">
        <f t="shared" si="101"/>
        <v>1.17</v>
      </c>
      <c r="E664">
        <f t="shared" si="102"/>
        <v>0.08</v>
      </c>
      <c r="F664">
        <f t="shared" si="106"/>
        <v>5.8299999999999998E-2</v>
      </c>
      <c r="G664">
        <v>1.0683</v>
      </c>
      <c r="H664">
        <f t="shared" si="103"/>
        <v>0.08</v>
      </c>
      <c r="I664">
        <f t="shared" si="104"/>
        <v>5.8299999999999977E-2</v>
      </c>
      <c r="J664">
        <f t="shared" si="105"/>
        <v>0</v>
      </c>
      <c r="K664" s="14">
        <f t="shared" si="107"/>
        <v>0</v>
      </c>
      <c r="L664">
        <f t="shared" si="108"/>
        <v>0</v>
      </c>
      <c r="M664">
        <f t="shared" si="109"/>
        <v>0.08</v>
      </c>
      <c r="N664">
        <f t="shared" si="110"/>
        <v>5.8299999999999977E-2</v>
      </c>
    </row>
    <row r="665" spans="1:14" x14ac:dyDescent="0.25">
      <c r="A665" t="s">
        <v>1873</v>
      </c>
      <c r="B665" t="s">
        <v>1872</v>
      </c>
      <c r="C665" t="s">
        <v>2036</v>
      </c>
      <c r="D665">
        <f t="shared" si="101"/>
        <v>1.17</v>
      </c>
      <c r="E665">
        <f t="shared" si="102"/>
        <v>0.08</v>
      </c>
      <c r="F665">
        <f t="shared" si="106"/>
        <v>5.8299999999999998E-2</v>
      </c>
      <c r="G665">
        <v>1.0683</v>
      </c>
      <c r="H665">
        <f t="shared" si="103"/>
        <v>0.08</v>
      </c>
      <c r="I665">
        <f t="shared" si="104"/>
        <v>5.8299999999999977E-2</v>
      </c>
      <c r="J665">
        <f t="shared" si="105"/>
        <v>0</v>
      </c>
      <c r="K665" s="14">
        <f t="shared" si="107"/>
        <v>0</v>
      </c>
      <c r="L665">
        <f t="shared" si="108"/>
        <v>0</v>
      </c>
      <c r="M665">
        <f t="shared" si="109"/>
        <v>0.08</v>
      </c>
      <c r="N665">
        <f t="shared" si="110"/>
        <v>5.8299999999999977E-2</v>
      </c>
    </row>
    <row r="666" spans="1:14" x14ac:dyDescent="0.25">
      <c r="A666" t="s">
        <v>1869</v>
      </c>
      <c r="B666" t="s">
        <v>1868</v>
      </c>
      <c r="C666" t="s">
        <v>2036</v>
      </c>
      <c r="D666">
        <f t="shared" si="101"/>
        <v>1.17</v>
      </c>
      <c r="E666">
        <f t="shared" si="102"/>
        <v>0.08</v>
      </c>
      <c r="F666">
        <f t="shared" si="106"/>
        <v>5.8299999999999998E-2</v>
      </c>
      <c r="G666">
        <v>1.0683</v>
      </c>
      <c r="H666">
        <f t="shared" si="103"/>
        <v>0.08</v>
      </c>
      <c r="I666">
        <f t="shared" si="104"/>
        <v>5.8299999999999977E-2</v>
      </c>
      <c r="J666">
        <f t="shared" si="105"/>
        <v>0</v>
      </c>
      <c r="K666" s="14">
        <f t="shared" si="107"/>
        <v>0</v>
      </c>
      <c r="L666">
        <f t="shared" si="108"/>
        <v>0</v>
      </c>
      <c r="M666">
        <f t="shared" si="109"/>
        <v>0.08</v>
      </c>
      <c r="N666">
        <f t="shared" si="110"/>
        <v>5.8299999999999977E-2</v>
      </c>
    </row>
    <row r="667" spans="1:14" x14ac:dyDescent="0.25">
      <c r="A667" t="s">
        <v>1865</v>
      </c>
      <c r="B667" t="s">
        <v>1864</v>
      </c>
      <c r="C667" t="s">
        <v>2036</v>
      </c>
      <c r="D667">
        <f t="shared" si="101"/>
        <v>1.17</v>
      </c>
      <c r="E667">
        <f t="shared" si="102"/>
        <v>0.08</v>
      </c>
      <c r="F667">
        <f t="shared" si="106"/>
        <v>5.8299999999999998E-2</v>
      </c>
      <c r="G667">
        <v>1.0683</v>
      </c>
      <c r="H667">
        <f t="shared" si="103"/>
        <v>0.08</v>
      </c>
      <c r="I667">
        <f t="shared" si="104"/>
        <v>5.8299999999999977E-2</v>
      </c>
      <c r="J667">
        <f t="shared" si="105"/>
        <v>0</v>
      </c>
      <c r="K667" s="14">
        <f t="shared" si="107"/>
        <v>0</v>
      </c>
      <c r="L667">
        <f t="shared" si="108"/>
        <v>0</v>
      </c>
      <c r="M667">
        <f t="shared" si="109"/>
        <v>0.08</v>
      </c>
      <c r="N667">
        <f t="shared" si="110"/>
        <v>5.8299999999999977E-2</v>
      </c>
    </row>
    <row r="668" spans="1:14" x14ac:dyDescent="0.25">
      <c r="A668" t="s">
        <v>1863</v>
      </c>
      <c r="B668" t="s">
        <v>1862</v>
      </c>
      <c r="C668" t="s">
        <v>2036</v>
      </c>
      <c r="D668">
        <f t="shared" si="101"/>
        <v>1.17</v>
      </c>
      <c r="E668">
        <f t="shared" si="102"/>
        <v>0.08</v>
      </c>
      <c r="F668">
        <f t="shared" si="106"/>
        <v>5.8299999999999998E-2</v>
      </c>
      <c r="G668">
        <v>1.0683</v>
      </c>
      <c r="H668">
        <f t="shared" si="103"/>
        <v>0.08</v>
      </c>
      <c r="I668">
        <f t="shared" si="104"/>
        <v>5.8299999999999977E-2</v>
      </c>
      <c r="J668">
        <f t="shared" si="105"/>
        <v>0</v>
      </c>
      <c r="K668" s="14">
        <f t="shared" si="107"/>
        <v>0</v>
      </c>
      <c r="L668">
        <f t="shared" si="108"/>
        <v>0</v>
      </c>
      <c r="M668">
        <f t="shared" si="109"/>
        <v>0.08</v>
      </c>
      <c r="N668">
        <f t="shared" si="110"/>
        <v>5.8299999999999977E-2</v>
      </c>
    </row>
    <row r="669" spans="1:14" x14ac:dyDescent="0.25">
      <c r="A669" t="s">
        <v>1851</v>
      </c>
      <c r="B669" t="s">
        <v>1850</v>
      </c>
      <c r="C669" t="s">
        <v>2036</v>
      </c>
      <c r="D669">
        <f t="shared" si="101"/>
        <v>1.17</v>
      </c>
      <c r="E669">
        <f t="shared" si="102"/>
        <v>0.08</v>
      </c>
      <c r="F669">
        <f t="shared" si="106"/>
        <v>5.8299999999999998E-2</v>
      </c>
      <c r="G669">
        <v>1.0683</v>
      </c>
      <c r="H669">
        <f t="shared" si="103"/>
        <v>0.08</v>
      </c>
      <c r="I669">
        <f t="shared" si="104"/>
        <v>5.8299999999999977E-2</v>
      </c>
      <c r="J669">
        <f t="shared" si="105"/>
        <v>0</v>
      </c>
      <c r="K669" s="14">
        <f t="shared" si="107"/>
        <v>0</v>
      </c>
      <c r="L669">
        <f t="shared" si="108"/>
        <v>0</v>
      </c>
      <c r="M669">
        <f t="shared" si="109"/>
        <v>0.08</v>
      </c>
      <c r="N669">
        <f t="shared" si="110"/>
        <v>5.8299999999999977E-2</v>
      </c>
    </row>
    <row r="670" spans="1:14" x14ac:dyDescent="0.25">
      <c r="A670" t="s">
        <v>1845</v>
      </c>
      <c r="B670" t="s">
        <v>1844</v>
      </c>
      <c r="C670" t="s">
        <v>2036</v>
      </c>
      <c r="D670">
        <f t="shared" si="101"/>
        <v>1.17</v>
      </c>
      <c r="E670">
        <f t="shared" si="102"/>
        <v>0.08</v>
      </c>
      <c r="F670">
        <f t="shared" si="106"/>
        <v>5.8299999999999998E-2</v>
      </c>
      <c r="G670">
        <v>1.0683</v>
      </c>
      <c r="H670">
        <f t="shared" si="103"/>
        <v>0.08</v>
      </c>
      <c r="I670">
        <f t="shared" si="104"/>
        <v>5.8299999999999977E-2</v>
      </c>
      <c r="J670">
        <f t="shared" si="105"/>
        <v>0</v>
      </c>
      <c r="K670" s="14">
        <f t="shared" si="107"/>
        <v>0</v>
      </c>
      <c r="L670">
        <f t="shared" si="108"/>
        <v>0</v>
      </c>
      <c r="M670">
        <f t="shared" si="109"/>
        <v>0.08</v>
      </c>
      <c r="N670">
        <f t="shared" si="110"/>
        <v>5.8299999999999977E-2</v>
      </c>
    </row>
    <row r="671" spans="1:14" x14ac:dyDescent="0.25">
      <c r="A671" t="s">
        <v>1841</v>
      </c>
      <c r="B671" t="s">
        <v>1840</v>
      </c>
      <c r="C671" t="s">
        <v>2036</v>
      </c>
      <c r="D671">
        <f t="shared" si="101"/>
        <v>1.17</v>
      </c>
      <c r="E671">
        <f t="shared" si="102"/>
        <v>0.08</v>
      </c>
      <c r="F671">
        <f t="shared" si="106"/>
        <v>5.8299999999999998E-2</v>
      </c>
      <c r="G671">
        <v>1.0683</v>
      </c>
      <c r="H671">
        <f t="shared" si="103"/>
        <v>0.08</v>
      </c>
      <c r="I671">
        <f t="shared" si="104"/>
        <v>5.8299999999999977E-2</v>
      </c>
      <c r="J671">
        <f t="shared" si="105"/>
        <v>0</v>
      </c>
      <c r="K671" s="14">
        <f t="shared" si="107"/>
        <v>0</v>
      </c>
      <c r="L671">
        <f t="shared" si="108"/>
        <v>0</v>
      </c>
      <c r="M671">
        <f t="shared" si="109"/>
        <v>0.08</v>
      </c>
      <c r="N671">
        <f t="shared" si="110"/>
        <v>5.8299999999999977E-2</v>
      </c>
    </row>
    <row r="672" spans="1:14" x14ac:dyDescent="0.25">
      <c r="A672" t="s">
        <v>1839</v>
      </c>
      <c r="B672" t="s">
        <v>1838</v>
      </c>
      <c r="C672" t="s">
        <v>2036</v>
      </c>
      <c r="D672">
        <f t="shared" si="101"/>
        <v>1.17</v>
      </c>
      <c r="E672">
        <f t="shared" si="102"/>
        <v>0.08</v>
      </c>
      <c r="F672">
        <f t="shared" si="106"/>
        <v>5.8299999999999998E-2</v>
      </c>
      <c r="G672">
        <v>1.0683</v>
      </c>
      <c r="H672">
        <f t="shared" si="103"/>
        <v>0.08</v>
      </c>
      <c r="I672">
        <f t="shared" si="104"/>
        <v>5.8299999999999977E-2</v>
      </c>
      <c r="J672">
        <f t="shared" si="105"/>
        <v>0</v>
      </c>
      <c r="K672" s="14">
        <f t="shared" si="107"/>
        <v>0</v>
      </c>
      <c r="L672">
        <f t="shared" si="108"/>
        <v>0</v>
      </c>
      <c r="M672">
        <f t="shared" si="109"/>
        <v>0.08</v>
      </c>
      <c r="N672">
        <f t="shared" si="110"/>
        <v>5.8299999999999977E-2</v>
      </c>
    </row>
    <row r="673" spans="1:14" x14ac:dyDescent="0.25">
      <c r="A673" t="s">
        <v>1835</v>
      </c>
      <c r="B673" t="s">
        <v>1834</v>
      </c>
      <c r="C673" t="s">
        <v>2036</v>
      </c>
      <c r="D673">
        <f t="shared" si="101"/>
        <v>1.17</v>
      </c>
      <c r="E673">
        <f t="shared" si="102"/>
        <v>0.08</v>
      </c>
      <c r="F673">
        <f t="shared" si="106"/>
        <v>5.8299999999999998E-2</v>
      </c>
      <c r="G673">
        <v>1.0683</v>
      </c>
      <c r="H673">
        <f t="shared" si="103"/>
        <v>0.08</v>
      </c>
      <c r="I673">
        <f t="shared" si="104"/>
        <v>5.8299999999999977E-2</v>
      </c>
      <c r="J673">
        <f t="shared" si="105"/>
        <v>0</v>
      </c>
      <c r="K673" s="14">
        <f t="shared" si="107"/>
        <v>0</v>
      </c>
      <c r="L673">
        <f t="shared" si="108"/>
        <v>0</v>
      </c>
      <c r="M673">
        <f t="shared" si="109"/>
        <v>0.08</v>
      </c>
      <c r="N673">
        <f t="shared" si="110"/>
        <v>5.8299999999999977E-2</v>
      </c>
    </row>
    <row r="674" spans="1:14" x14ac:dyDescent="0.25">
      <c r="A674" t="s">
        <v>1833</v>
      </c>
      <c r="B674" t="s">
        <v>1832</v>
      </c>
      <c r="C674" t="s">
        <v>2036</v>
      </c>
      <c r="D674">
        <f t="shared" si="101"/>
        <v>1.17</v>
      </c>
      <c r="E674">
        <f t="shared" si="102"/>
        <v>0.08</v>
      </c>
      <c r="F674">
        <f t="shared" si="106"/>
        <v>5.8299999999999998E-2</v>
      </c>
      <c r="G674">
        <v>1.0683</v>
      </c>
      <c r="H674">
        <f t="shared" si="103"/>
        <v>0.08</v>
      </c>
      <c r="I674">
        <f t="shared" si="104"/>
        <v>5.8299999999999977E-2</v>
      </c>
      <c r="J674">
        <f t="shared" si="105"/>
        <v>0</v>
      </c>
      <c r="K674" s="14">
        <f t="shared" si="107"/>
        <v>0</v>
      </c>
      <c r="L674">
        <f t="shared" si="108"/>
        <v>0</v>
      </c>
      <c r="M674">
        <f t="shared" si="109"/>
        <v>0.08</v>
      </c>
      <c r="N674">
        <f t="shared" si="110"/>
        <v>5.8299999999999977E-2</v>
      </c>
    </row>
    <row r="675" spans="1:14" x14ac:dyDescent="0.25">
      <c r="A675" t="s">
        <v>1827</v>
      </c>
      <c r="B675" t="s">
        <v>1826</v>
      </c>
      <c r="C675" t="s">
        <v>2036</v>
      </c>
      <c r="D675">
        <f t="shared" si="101"/>
        <v>1.17</v>
      </c>
      <c r="E675">
        <f t="shared" si="102"/>
        <v>0.08</v>
      </c>
      <c r="F675">
        <f t="shared" si="106"/>
        <v>5.8299999999999998E-2</v>
      </c>
      <c r="G675">
        <v>1.0683</v>
      </c>
      <c r="H675">
        <f t="shared" si="103"/>
        <v>0.08</v>
      </c>
      <c r="I675">
        <f t="shared" si="104"/>
        <v>5.8299999999999977E-2</v>
      </c>
      <c r="J675">
        <f t="shared" si="105"/>
        <v>0</v>
      </c>
      <c r="K675" s="14">
        <f t="shared" si="107"/>
        <v>0</v>
      </c>
      <c r="L675">
        <f t="shared" si="108"/>
        <v>0</v>
      </c>
      <c r="M675">
        <f t="shared" si="109"/>
        <v>0.08</v>
      </c>
      <c r="N675">
        <f t="shared" si="110"/>
        <v>5.8299999999999977E-2</v>
      </c>
    </row>
    <row r="676" spans="1:14" x14ac:dyDescent="0.25">
      <c r="A676" t="s">
        <v>1825</v>
      </c>
      <c r="B676" t="s">
        <v>1824</v>
      </c>
      <c r="C676" t="s">
        <v>2036</v>
      </c>
      <c r="D676">
        <f t="shared" si="101"/>
        <v>1.04</v>
      </c>
      <c r="E676">
        <f t="shared" si="102"/>
        <v>4.0000000000000036E-2</v>
      </c>
      <c r="F676">
        <f t="shared" si="106"/>
        <v>0</v>
      </c>
      <c r="G676">
        <v>1.0683</v>
      </c>
      <c r="H676">
        <f t="shared" si="103"/>
        <v>0.08</v>
      </c>
      <c r="I676">
        <f t="shared" si="104"/>
        <v>5.8299999999999977E-2</v>
      </c>
      <c r="J676">
        <f t="shared" si="105"/>
        <v>0</v>
      </c>
      <c r="K676" s="14">
        <f t="shared" si="107"/>
        <v>3.9999999999999966E-2</v>
      </c>
      <c r="L676">
        <f t="shared" si="108"/>
        <v>5.8299999999999977E-2</v>
      </c>
      <c r="M676">
        <f t="shared" si="109"/>
        <v>4.0000000000000036E-2</v>
      </c>
      <c r="N676">
        <f t="shared" si="110"/>
        <v>0</v>
      </c>
    </row>
    <row r="677" spans="1:14" x14ac:dyDescent="0.25">
      <c r="A677" t="s">
        <v>1819</v>
      </c>
      <c r="B677" t="s">
        <v>1818</v>
      </c>
      <c r="C677" t="s">
        <v>2036</v>
      </c>
      <c r="D677">
        <f t="shared" si="101"/>
        <v>1.17</v>
      </c>
      <c r="E677">
        <f t="shared" si="102"/>
        <v>0.08</v>
      </c>
      <c r="F677">
        <f t="shared" si="106"/>
        <v>5.8299999999999998E-2</v>
      </c>
      <c r="G677">
        <v>1.0683</v>
      </c>
      <c r="H677">
        <f t="shared" si="103"/>
        <v>0.08</v>
      </c>
      <c r="I677">
        <f t="shared" si="104"/>
        <v>5.8299999999999977E-2</v>
      </c>
      <c r="J677">
        <f t="shared" si="105"/>
        <v>0</v>
      </c>
      <c r="K677" s="14">
        <f t="shared" si="107"/>
        <v>0</v>
      </c>
      <c r="L677">
        <f t="shared" si="108"/>
        <v>0</v>
      </c>
      <c r="M677">
        <f t="shared" si="109"/>
        <v>0.08</v>
      </c>
      <c r="N677">
        <f t="shared" si="110"/>
        <v>5.8299999999999977E-2</v>
      </c>
    </row>
    <row r="678" spans="1:14" x14ac:dyDescent="0.25">
      <c r="A678" t="s">
        <v>1817</v>
      </c>
      <c r="B678" t="s">
        <v>1816</v>
      </c>
      <c r="C678" t="s">
        <v>2036</v>
      </c>
      <c r="D678">
        <f t="shared" si="101"/>
        <v>1.17</v>
      </c>
      <c r="E678">
        <f t="shared" si="102"/>
        <v>0.08</v>
      </c>
      <c r="F678">
        <f t="shared" si="106"/>
        <v>5.8299999999999998E-2</v>
      </c>
      <c r="G678">
        <v>1.0683</v>
      </c>
      <c r="H678">
        <f t="shared" si="103"/>
        <v>0.08</v>
      </c>
      <c r="I678">
        <f t="shared" si="104"/>
        <v>5.8299999999999977E-2</v>
      </c>
      <c r="J678">
        <f t="shared" si="105"/>
        <v>0</v>
      </c>
      <c r="K678" s="14">
        <f t="shared" si="107"/>
        <v>0</v>
      </c>
      <c r="L678">
        <f t="shared" si="108"/>
        <v>0</v>
      </c>
      <c r="M678">
        <f t="shared" si="109"/>
        <v>0.08</v>
      </c>
      <c r="N678">
        <f t="shared" si="110"/>
        <v>5.8299999999999977E-2</v>
      </c>
    </row>
    <row r="679" spans="1:14" x14ac:dyDescent="0.25">
      <c r="A679" t="s">
        <v>1811</v>
      </c>
      <c r="B679" t="s">
        <v>1810</v>
      </c>
      <c r="C679" t="s">
        <v>2036</v>
      </c>
      <c r="D679">
        <f t="shared" si="101"/>
        <v>1.17</v>
      </c>
      <c r="E679">
        <f t="shared" si="102"/>
        <v>0.08</v>
      </c>
      <c r="F679">
        <f t="shared" si="106"/>
        <v>5.8299999999999998E-2</v>
      </c>
      <c r="G679">
        <v>1.0683</v>
      </c>
      <c r="H679">
        <f t="shared" si="103"/>
        <v>0.08</v>
      </c>
      <c r="I679">
        <f t="shared" si="104"/>
        <v>5.8299999999999977E-2</v>
      </c>
      <c r="J679">
        <f t="shared" si="105"/>
        <v>0</v>
      </c>
      <c r="K679" s="14">
        <f t="shared" si="107"/>
        <v>0</v>
      </c>
      <c r="L679">
        <f t="shared" si="108"/>
        <v>0</v>
      </c>
      <c r="M679">
        <f t="shared" si="109"/>
        <v>0.08</v>
      </c>
      <c r="N679">
        <f t="shared" si="110"/>
        <v>5.8299999999999977E-2</v>
      </c>
    </row>
    <row r="680" spans="1:14" x14ac:dyDescent="0.25">
      <c r="A680" t="s">
        <v>1809</v>
      </c>
      <c r="B680" t="s">
        <v>1808</v>
      </c>
      <c r="C680" t="s">
        <v>2036</v>
      </c>
      <c r="D680">
        <f t="shared" si="101"/>
        <v>1.17</v>
      </c>
      <c r="E680">
        <f t="shared" si="102"/>
        <v>0.08</v>
      </c>
      <c r="F680">
        <f t="shared" si="106"/>
        <v>5.8299999999999998E-2</v>
      </c>
      <c r="G680">
        <v>1.0683</v>
      </c>
      <c r="H680">
        <f t="shared" si="103"/>
        <v>0.08</v>
      </c>
      <c r="I680">
        <f t="shared" si="104"/>
        <v>5.8299999999999977E-2</v>
      </c>
      <c r="J680">
        <f t="shared" si="105"/>
        <v>0</v>
      </c>
      <c r="K680" s="14">
        <f t="shared" si="107"/>
        <v>0</v>
      </c>
      <c r="L680">
        <f t="shared" si="108"/>
        <v>0</v>
      </c>
      <c r="M680">
        <f t="shared" si="109"/>
        <v>0.08</v>
      </c>
      <c r="N680">
        <f t="shared" si="110"/>
        <v>5.8299999999999977E-2</v>
      </c>
    </row>
    <row r="681" spans="1:14" x14ac:dyDescent="0.25">
      <c r="A681" t="s">
        <v>1794</v>
      </c>
      <c r="B681" t="s">
        <v>1793</v>
      </c>
      <c r="C681" t="s">
        <v>2036</v>
      </c>
      <c r="D681">
        <f t="shared" si="101"/>
        <v>1.17</v>
      </c>
      <c r="E681">
        <f t="shared" si="102"/>
        <v>0.08</v>
      </c>
      <c r="F681">
        <f t="shared" si="106"/>
        <v>5.8299999999999998E-2</v>
      </c>
      <c r="G681">
        <v>1.0683</v>
      </c>
      <c r="H681">
        <f t="shared" si="103"/>
        <v>0.08</v>
      </c>
      <c r="I681">
        <f t="shared" si="104"/>
        <v>5.8299999999999977E-2</v>
      </c>
      <c r="J681">
        <f t="shared" si="105"/>
        <v>0</v>
      </c>
      <c r="K681" s="14">
        <f t="shared" si="107"/>
        <v>0</v>
      </c>
      <c r="L681">
        <f t="shared" si="108"/>
        <v>0</v>
      </c>
      <c r="M681">
        <f t="shared" si="109"/>
        <v>0.08</v>
      </c>
      <c r="N681">
        <f t="shared" si="110"/>
        <v>5.8299999999999977E-2</v>
      </c>
    </row>
    <row r="682" spans="1:14" x14ac:dyDescent="0.25">
      <c r="A682" t="s">
        <v>1790</v>
      </c>
      <c r="B682" t="s">
        <v>1789</v>
      </c>
      <c r="C682" t="s">
        <v>2036</v>
      </c>
      <c r="D682">
        <f t="shared" si="101"/>
        <v>1.17</v>
      </c>
      <c r="E682">
        <f t="shared" si="102"/>
        <v>0.08</v>
      </c>
      <c r="F682">
        <f t="shared" si="106"/>
        <v>5.8299999999999998E-2</v>
      </c>
      <c r="G682">
        <v>1.0683</v>
      </c>
      <c r="H682">
        <f t="shared" si="103"/>
        <v>0.08</v>
      </c>
      <c r="I682">
        <f t="shared" si="104"/>
        <v>5.8299999999999977E-2</v>
      </c>
      <c r="J682">
        <f t="shared" si="105"/>
        <v>0</v>
      </c>
      <c r="K682" s="14">
        <f t="shared" si="107"/>
        <v>0</v>
      </c>
      <c r="L682">
        <f t="shared" si="108"/>
        <v>0</v>
      </c>
      <c r="M682">
        <f t="shared" si="109"/>
        <v>0.08</v>
      </c>
      <c r="N682">
        <f t="shared" si="110"/>
        <v>5.8299999999999977E-2</v>
      </c>
    </row>
    <row r="683" spans="1:14" x14ac:dyDescent="0.25">
      <c r="A683" t="s">
        <v>1786</v>
      </c>
      <c r="B683" t="s">
        <v>1785</v>
      </c>
      <c r="C683" t="s">
        <v>2036</v>
      </c>
      <c r="D683">
        <f t="shared" si="101"/>
        <v>1.17</v>
      </c>
      <c r="E683">
        <f t="shared" si="102"/>
        <v>0.08</v>
      </c>
      <c r="F683">
        <f t="shared" si="106"/>
        <v>5.8299999999999998E-2</v>
      </c>
      <c r="G683">
        <v>1.0683</v>
      </c>
      <c r="H683">
        <f t="shared" si="103"/>
        <v>0.08</v>
      </c>
      <c r="I683">
        <f t="shared" si="104"/>
        <v>5.8299999999999977E-2</v>
      </c>
      <c r="J683">
        <f t="shared" si="105"/>
        <v>0</v>
      </c>
      <c r="K683" s="14">
        <f t="shared" si="107"/>
        <v>0</v>
      </c>
      <c r="L683">
        <f t="shared" si="108"/>
        <v>0</v>
      </c>
      <c r="M683">
        <f t="shared" si="109"/>
        <v>0.08</v>
      </c>
      <c r="N683">
        <f t="shared" si="110"/>
        <v>5.8299999999999977E-2</v>
      </c>
    </row>
    <row r="684" spans="1:14" x14ac:dyDescent="0.25">
      <c r="A684" t="s">
        <v>1784</v>
      </c>
      <c r="B684" t="s">
        <v>1783</v>
      </c>
      <c r="C684" t="s">
        <v>2036</v>
      </c>
      <c r="D684">
        <f t="shared" si="101"/>
        <v>1.17</v>
      </c>
      <c r="E684">
        <f t="shared" si="102"/>
        <v>0.08</v>
      </c>
      <c r="F684">
        <f t="shared" si="106"/>
        <v>5.8299999999999998E-2</v>
      </c>
      <c r="G684">
        <v>1.0683</v>
      </c>
      <c r="H684">
        <f t="shared" si="103"/>
        <v>0.08</v>
      </c>
      <c r="I684">
        <f t="shared" si="104"/>
        <v>5.8299999999999977E-2</v>
      </c>
      <c r="J684">
        <f t="shared" si="105"/>
        <v>0</v>
      </c>
      <c r="K684" s="14">
        <f t="shared" si="107"/>
        <v>0</v>
      </c>
      <c r="L684">
        <f t="shared" si="108"/>
        <v>0</v>
      </c>
      <c r="M684">
        <f t="shared" si="109"/>
        <v>0.08</v>
      </c>
      <c r="N684">
        <f t="shared" si="110"/>
        <v>5.8299999999999977E-2</v>
      </c>
    </row>
    <row r="685" spans="1:14" x14ac:dyDescent="0.25">
      <c r="A685" t="s">
        <v>1782</v>
      </c>
      <c r="B685" t="s">
        <v>1781</v>
      </c>
      <c r="C685" t="s">
        <v>2036</v>
      </c>
      <c r="D685">
        <f t="shared" si="101"/>
        <v>1.17</v>
      </c>
      <c r="E685">
        <f t="shared" si="102"/>
        <v>0.08</v>
      </c>
      <c r="F685">
        <f t="shared" si="106"/>
        <v>5.8299999999999998E-2</v>
      </c>
      <c r="G685">
        <v>1.0683</v>
      </c>
      <c r="H685">
        <f t="shared" si="103"/>
        <v>0.08</v>
      </c>
      <c r="I685">
        <f t="shared" si="104"/>
        <v>5.8299999999999977E-2</v>
      </c>
      <c r="J685">
        <f t="shared" si="105"/>
        <v>0</v>
      </c>
      <c r="K685" s="14">
        <f t="shared" si="107"/>
        <v>0</v>
      </c>
      <c r="L685">
        <f t="shared" si="108"/>
        <v>0</v>
      </c>
      <c r="M685">
        <f t="shared" si="109"/>
        <v>0.08</v>
      </c>
      <c r="N685">
        <f t="shared" si="110"/>
        <v>5.8299999999999977E-2</v>
      </c>
    </row>
    <row r="686" spans="1:14" x14ac:dyDescent="0.25">
      <c r="A686" t="s">
        <v>1780</v>
      </c>
      <c r="B686" t="s">
        <v>1779</v>
      </c>
      <c r="C686" t="s">
        <v>2036</v>
      </c>
      <c r="D686">
        <f t="shared" si="101"/>
        <v>1.17</v>
      </c>
      <c r="E686">
        <f t="shared" si="102"/>
        <v>0.08</v>
      </c>
      <c r="F686">
        <f t="shared" si="106"/>
        <v>5.8299999999999998E-2</v>
      </c>
      <c r="G686">
        <v>1.0683</v>
      </c>
      <c r="H686">
        <f t="shared" si="103"/>
        <v>0.08</v>
      </c>
      <c r="I686">
        <f t="shared" si="104"/>
        <v>5.8299999999999977E-2</v>
      </c>
      <c r="J686">
        <f t="shared" si="105"/>
        <v>0</v>
      </c>
      <c r="K686" s="14">
        <f t="shared" si="107"/>
        <v>0</v>
      </c>
      <c r="L686">
        <f t="shared" si="108"/>
        <v>0</v>
      </c>
      <c r="M686">
        <f t="shared" si="109"/>
        <v>0.08</v>
      </c>
      <c r="N686">
        <f t="shared" si="110"/>
        <v>5.8299999999999977E-2</v>
      </c>
    </row>
    <row r="687" spans="1:14" x14ac:dyDescent="0.25">
      <c r="A687" t="s">
        <v>1778</v>
      </c>
      <c r="B687" t="s">
        <v>1777</v>
      </c>
      <c r="C687" t="s">
        <v>2036</v>
      </c>
      <c r="D687">
        <f t="shared" si="101"/>
        <v>1.17</v>
      </c>
      <c r="E687">
        <f t="shared" si="102"/>
        <v>0.08</v>
      </c>
      <c r="F687">
        <f t="shared" si="106"/>
        <v>5.8299999999999998E-2</v>
      </c>
      <c r="G687">
        <v>1.0683</v>
      </c>
      <c r="H687">
        <f t="shared" si="103"/>
        <v>0.08</v>
      </c>
      <c r="I687">
        <f t="shared" si="104"/>
        <v>5.8299999999999977E-2</v>
      </c>
      <c r="J687">
        <f t="shared" si="105"/>
        <v>0</v>
      </c>
      <c r="K687" s="14">
        <f t="shared" si="107"/>
        <v>0</v>
      </c>
      <c r="L687">
        <f t="shared" si="108"/>
        <v>0</v>
      </c>
      <c r="M687">
        <f t="shared" si="109"/>
        <v>0.08</v>
      </c>
      <c r="N687">
        <f t="shared" si="110"/>
        <v>5.8299999999999977E-2</v>
      </c>
    </row>
    <row r="688" spans="1:14" x14ac:dyDescent="0.25">
      <c r="A688" t="s">
        <v>1776</v>
      </c>
      <c r="B688" t="s">
        <v>1775</v>
      </c>
      <c r="C688" t="s">
        <v>2036</v>
      </c>
      <c r="D688">
        <f t="shared" si="101"/>
        <v>1.17</v>
      </c>
      <c r="E688">
        <f t="shared" si="102"/>
        <v>0.08</v>
      </c>
      <c r="F688">
        <f t="shared" si="106"/>
        <v>5.8299999999999998E-2</v>
      </c>
      <c r="G688">
        <v>1.0683</v>
      </c>
      <c r="H688">
        <f t="shared" si="103"/>
        <v>0.08</v>
      </c>
      <c r="I688">
        <f t="shared" si="104"/>
        <v>5.8299999999999977E-2</v>
      </c>
      <c r="J688">
        <f t="shared" si="105"/>
        <v>0</v>
      </c>
      <c r="K688" s="14">
        <f t="shared" si="107"/>
        <v>0</v>
      </c>
      <c r="L688">
        <f t="shared" si="108"/>
        <v>0</v>
      </c>
      <c r="M688">
        <f t="shared" si="109"/>
        <v>0.08</v>
      </c>
      <c r="N688">
        <f t="shared" si="110"/>
        <v>5.8299999999999977E-2</v>
      </c>
    </row>
    <row r="689" spans="1:14" x14ac:dyDescent="0.25">
      <c r="A689" t="s">
        <v>1774</v>
      </c>
      <c r="B689" t="s">
        <v>1773</v>
      </c>
      <c r="C689" t="s">
        <v>2036</v>
      </c>
      <c r="D689">
        <f t="shared" si="101"/>
        <v>1.17</v>
      </c>
      <c r="E689">
        <f t="shared" si="102"/>
        <v>0.08</v>
      </c>
      <c r="F689">
        <f t="shared" si="106"/>
        <v>5.8299999999999998E-2</v>
      </c>
      <c r="G689">
        <v>1.0683</v>
      </c>
      <c r="H689">
        <f t="shared" si="103"/>
        <v>0.08</v>
      </c>
      <c r="I689">
        <f t="shared" si="104"/>
        <v>5.8299999999999977E-2</v>
      </c>
      <c r="J689">
        <f t="shared" si="105"/>
        <v>0</v>
      </c>
      <c r="K689" s="14">
        <f t="shared" si="107"/>
        <v>0</v>
      </c>
      <c r="L689">
        <f t="shared" si="108"/>
        <v>0</v>
      </c>
      <c r="M689">
        <f t="shared" si="109"/>
        <v>0.08</v>
      </c>
      <c r="N689">
        <f t="shared" si="110"/>
        <v>5.8299999999999977E-2</v>
      </c>
    </row>
    <row r="690" spans="1:14" x14ac:dyDescent="0.25">
      <c r="A690" t="s">
        <v>1771</v>
      </c>
      <c r="B690" t="s">
        <v>1770</v>
      </c>
      <c r="C690" t="s">
        <v>2036</v>
      </c>
      <c r="D690">
        <f t="shared" si="101"/>
        <v>1.17</v>
      </c>
      <c r="E690">
        <f t="shared" si="102"/>
        <v>0.08</v>
      </c>
      <c r="F690">
        <f t="shared" si="106"/>
        <v>5.8299999999999998E-2</v>
      </c>
      <c r="G690">
        <v>1.0683</v>
      </c>
      <c r="H690">
        <f t="shared" si="103"/>
        <v>0.08</v>
      </c>
      <c r="I690">
        <f t="shared" si="104"/>
        <v>5.8299999999999977E-2</v>
      </c>
      <c r="J690">
        <f t="shared" si="105"/>
        <v>0</v>
      </c>
      <c r="K690" s="14">
        <f t="shared" si="107"/>
        <v>0</v>
      </c>
      <c r="L690">
        <f t="shared" si="108"/>
        <v>0</v>
      </c>
      <c r="M690">
        <f t="shared" si="109"/>
        <v>0.08</v>
      </c>
      <c r="N690">
        <f t="shared" si="110"/>
        <v>5.8299999999999977E-2</v>
      </c>
    </row>
    <row r="691" spans="1:14" x14ac:dyDescent="0.25">
      <c r="A691" t="s">
        <v>1769</v>
      </c>
      <c r="B691" t="s">
        <v>1768</v>
      </c>
      <c r="C691" t="s">
        <v>2036</v>
      </c>
      <c r="D691">
        <f t="shared" si="101"/>
        <v>1.17</v>
      </c>
      <c r="E691">
        <f t="shared" si="102"/>
        <v>0.08</v>
      </c>
      <c r="F691">
        <f t="shared" si="106"/>
        <v>5.8299999999999998E-2</v>
      </c>
      <c r="G691">
        <v>1.0683</v>
      </c>
      <c r="H691">
        <f t="shared" si="103"/>
        <v>0.08</v>
      </c>
      <c r="I691">
        <f t="shared" si="104"/>
        <v>5.8299999999999977E-2</v>
      </c>
      <c r="J691">
        <f t="shared" si="105"/>
        <v>0</v>
      </c>
      <c r="K691" s="14">
        <f t="shared" si="107"/>
        <v>0</v>
      </c>
      <c r="L691">
        <f t="shared" si="108"/>
        <v>0</v>
      </c>
      <c r="M691">
        <f t="shared" si="109"/>
        <v>0.08</v>
      </c>
      <c r="N691">
        <f t="shared" si="110"/>
        <v>5.8299999999999977E-2</v>
      </c>
    </row>
    <row r="692" spans="1:14" x14ac:dyDescent="0.25">
      <c r="A692" t="s">
        <v>1767</v>
      </c>
      <c r="B692" t="s">
        <v>1766</v>
      </c>
      <c r="C692" t="s">
        <v>2036</v>
      </c>
      <c r="D692">
        <f t="shared" si="101"/>
        <v>1.17</v>
      </c>
      <c r="E692">
        <f t="shared" si="102"/>
        <v>0.08</v>
      </c>
      <c r="F692">
        <f t="shared" si="106"/>
        <v>5.8299999999999998E-2</v>
      </c>
      <c r="G692">
        <v>1.0683</v>
      </c>
      <c r="H692">
        <f t="shared" si="103"/>
        <v>0.08</v>
      </c>
      <c r="I692">
        <f t="shared" si="104"/>
        <v>5.8299999999999977E-2</v>
      </c>
      <c r="J692">
        <f t="shared" si="105"/>
        <v>0</v>
      </c>
      <c r="K692" s="14">
        <f t="shared" si="107"/>
        <v>0</v>
      </c>
      <c r="L692">
        <f t="shared" si="108"/>
        <v>0</v>
      </c>
      <c r="M692">
        <f t="shared" si="109"/>
        <v>0.08</v>
      </c>
      <c r="N692">
        <f t="shared" si="110"/>
        <v>5.8299999999999977E-2</v>
      </c>
    </row>
    <row r="693" spans="1:14" x14ac:dyDescent="0.25">
      <c r="A693" t="s">
        <v>1753</v>
      </c>
      <c r="B693" t="s">
        <v>1752</v>
      </c>
      <c r="C693" t="s">
        <v>2036</v>
      </c>
      <c r="D693">
        <f t="shared" si="101"/>
        <v>1.17</v>
      </c>
      <c r="E693">
        <f t="shared" si="102"/>
        <v>0.08</v>
      </c>
      <c r="F693">
        <f t="shared" si="106"/>
        <v>5.8299999999999998E-2</v>
      </c>
      <c r="G693">
        <v>1.0683</v>
      </c>
      <c r="H693">
        <f t="shared" si="103"/>
        <v>0.08</v>
      </c>
      <c r="I693">
        <f t="shared" si="104"/>
        <v>5.8299999999999977E-2</v>
      </c>
      <c r="J693">
        <f t="shared" si="105"/>
        <v>0</v>
      </c>
      <c r="K693" s="14">
        <f t="shared" si="107"/>
        <v>0</v>
      </c>
      <c r="L693">
        <f t="shared" si="108"/>
        <v>0</v>
      </c>
      <c r="M693">
        <f t="shared" si="109"/>
        <v>0.08</v>
      </c>
      <c r="N693">
        <f t="shared" si="110"/>
        <v>5.8299999999999977E-2</v>
      </c>
    </row>
    <row r="694" spans="1:14" x14ac:dyDescent="0.25">
      <c r="A694" t="s">
        <v>1749</v>
      </c>
      <c r="B694" t="s">
        <v>1748</v>
      </c>
      <c r="C694" t="s">
        <v>2036</v>
      </c>
      <c r="D694">
        <f t="shared" si="101"/>
        <v>1.17</v>
      </c>
      <c r="E694">
        <f t="shared" si="102"/>
        <v>0.08</v>
      </c>
      <c r="F694">
        <f t="shared" si="106"/>
        <v>5.8299999999999998E-2</v>
      </c>
      <c r="G694">
        <v>1.0683</v>
      </c>
      <c r="H694">
        <f t="shared" si="103"/>
        <v>0.08</v>
      </c>
      <c r="I694">
        <f t="shared" si="104"/>
        <v>5.8299999999999977E-2</v>
      </c>
      <c r="J694">
        <f t="shared" si="105"/>
        <v>0</v>
      </c>
      <c r="K694" s="14">
        <f t="shared" si="107"/>
        <v>0</v>
      </c>
      <c r="L694">
        <f t="shared" si="108"/>
        <v>0</v>
      </c>
      <c r="M694">
        <f t="shared" si="109"/>
        <v>0.08</v>
      </c>
      <c r="N694">
        <f t="shared" si="110"/>
        <v>5.8299999999999977E-2</v>
      </c>
    </row>
    <row r="695" spans="1:14" x14ac:dyDescent="0.25">
      <c r="A695" t="s">
        <v>1722</v>
      </c>
      <c r="B695" t="s">
        <v>1721</v>
      </c>
      <c r="C695" t="s">
        <v>2036</v>
      </c>
      <c r="D695">
        <f t="shared" si="101"/>
        <v>1.17</v>
      </c>
      <c r="E695">
        <f t="shared" si="102"/>
        <v>0.08</v>
      </c>
      <c r="F695">
        <f t="shared" si="106"/>
        <v>5.8299999999999998E-2</v>
      </c>
      <c r="G695">
        <v>1.0683</v>
      </c>
      <c r="H695">
        <f t="shared" si="103"/>
        <v>0.08</v>
      </c>
      <c r="I695">
        <f t="shared" si="104"/>
        <v>5.8299999999999977E-2</v>
      </c>
      <c r="J695">
        <f t="shared" si="105"/>
        <v>0</v>
      </c>
      <c r="K695" s="14">
        <f t="shared" si="107"/>
        <v>0</v>
      </c>
      <c r="L695">
        <f t="shared" si="108"/>
        <v>0</v>
      </c>
      <c r="M695">
        <f t="shared" si="109"/>
        <v>0.08</v>
      </c>
      <c r="N695">
        <f t="shared" si="110"/>
        <v>5.8299999999999977E-2</v>
      </c>
    </row>
    <row r="696" spans="1:14" x14ac:dyDescent="0.25">
      <c r="A696" t="s">
        <v>1718</v>
      </c>
      <c r="B696" t="s">
        <v>1717</v>
      </c>
      <c r="C696" t="s">
        <v>2036</v>
      </c>
      <c r="D696">
        <f t="shared" si="101"/>
        <v>1.17</v>
      </c>
      <c r="E696">
        <f t="shared" si="102"/>
        <v>0.08</v>
      </c>
      <c r="F696">
        <f t="shared" si="106"/>
        <v>5.8299999999999998E-2</v>
      </c>
      <c r="G696">
        <v>1.0683</v>
      </c>
      <c r="H696">
        <f t="shared" si="103"/>
        <v>0.08</v>
      </c>
      <c r="I696">
        <f t="shared" si="104"/>
        <v>5.8299999999999977E-2</v>
      </c>
      <c r="J696">
        <f t="shared" si="105"/>
        <v>0</v>
      </c>
      <c r="K696" s="14">
        <f t="shared" si="107"/>
        <v>0</v>
      </c>
      <c r="L696">
        <f t="shared" si="108"/>
        <v>0</v>
      </c>
      <c r="M696">
        <f t="shared" si="109"/>
        <v>0.08</v>
      </c>
      <c r="N696">
        <f t="shared" si="110"/>
        <v>5.8299999999999977E-2</v>
      </c>
    </row>
    <row r="697" spans="1:14" x14ac:dyDescent="0.25">
      <c r="A697" t="s">
        <v>1700</v>
      </c>
      <c r="B697" t="s">
        <v>1699</v>
      </c>
      <c r="C697" t="s">
        <v>2036</v>
      </c>
      <c r="D697">
        <f t="shared" si="101"/>
        <v>1.17</v>
      </c>
      <c r="E697">
        <f t="shared" si="102"/>
        <v>0.08</v>
      </c>
      <c r="F697">
        <f t="shared" si="106"/>
        <v>5.8299999999999998E-2</v>
      </c>
      <c r="G697">
        <v>1.0683</v>
      </c>
      <c r="H697">
        <f t="shared" si="103"/>
        <v>0.08</v>
      </c>
      <c r="I697">
        <f t="shared" si="104"/>
        <v>5.8299999999999977E-2</v>
      </c>
      <c r="J697">
        <f t="shared" si="105"/>
        <v>0</v>
      </c>
      <c r="K697" s="14">
        <f t="shared" si="107"/>
        <v>0</v>
      </c>
      <c r="L697">
        <f t="shared" si="108"/>
        <v>0</v>
      </c>
      <c r="M697">
        <f t="shared" si="109"/>
        <v>0.08</v>
      </c>
      <c r="N697">
        <f t="shared" si="110"/>
        <v>5.8299999999999977E-2</v>
      </c>
    </row>
    <row r="698" spans="1:14" x14ac:dyDescent="0.25">
      <c r="A698" t="s">
        <v>1698</v>
      </c>
      <c r="B698" t="s">
        <v>1697</v>
      </c>
      <c r="C698" t="s">
        <v>2036</v>
      </c>
      <c r="D698">
        <f t="shared" si="101"/>
        <v>1.17</v>
      </c>
      <c r="E698">
        <f t="shared" si="102"/>
        <v>0.08</v>
      </c>
      <c r="F698">
        <f t="shared" si="106"/>
        <v>5.8299999999999998E-2</v>
      </c>
      <c r="G698">
        <v>1.0683</v>
      </c>
      <c r="H698">
        <f t="shared" si="103"/>
        <v>0.08</v>
      </c>
      <c r="I698">
        <f t="shared" si="104"/>
        <v>5.8299999999999977E-2</v>
      </c>
      <c r="J698">
        <f t="shared" si="105"/>
        <v>0</v>
      </c>
      <c r="K698" s="14">
        <f t="shared" si="107"/>
        <v>0</v>
      </c>
      <c r="L698">
        <f t="shared" si="108"/>
        <v>0</v>
      </c>
      <c r="M698">
        <f t="shared" si="109"/>
        <v>0.08</v>
      </c>
      <c r="N698">
        <f t="shared" si="110"/>
        <v>5.8299999999999977E-2</v>
      </c>
    </row>
    <row r="699" spans="1:14" x14ac:dyDescent="0.25">
      <c r="A699" t="s">
        <v>1694</v>
      </c>
      <c r="B699" t="s">
        <v>1693</v>
      </c>
      <c r="C699" t="s">
        <v>2036</v>
      </c>
      <c r="D699">
        <f t="shared" si="101"/>
        <v>1.17</v>
      </c>
      <c r="E699">
        <f t="shared" si="102"/>
        <v>0.08</v>
      </c>
      <c r="F699">
        <f t="shared" si="106"/>
        <v>5.8299999999999998E-2</v>
      </c>
      <c r="G699">
        <v>1.0683</v>
      </c>
      <c r="H699">
        <f t="shared" si="103"/>
        <v>0.08</v>
      </c>
      <c r="I699">
        <f t="shared" si="104"/>
        <v>5.8299999999999977E-2</v>
      </c>
      <c r="J699">
        <f t="shared" si="105"/>
        <v>0</v>
      </c>
      <c r="K699" s="14">
        <f t="shared" si="107"/>
        <v>0</v>
      </c>
      <c r="L699">
        <f t="shared" si="108"/>
        <v>0</v>
      </c>
      <c r="M699">
        <f t="shared" si="109"/>
        <v>0.08</v>
      </c>
      <c r="N699">
        <f t="shared" si="110"/>
        <v>5.8299999999999977E-2</v>
      </c>
    </row>
    <row r="700" spans="1:14" x14ac:dyDescent="0.25">
      <c r="A700" t="s">
        <v>1692</v>
      </c>
      <c r="B700" t="s">
        <v>1691</v>
      </c>
      <c r="C700" t="s">
        <v>2036</v>
      </c>
      <c r="D700">
        <f t="shared" si="101"/>
        <v>1.17</v>
      </c>
      <c r="E700">
        <f t="shared" si="102"/>
        <v>0.08</v>
      </c>
      <c r="F700">
        <f t="shared" si="106"/>
        <v>5.8299999999999998E-2</v>
      </c>
      <c r="G700">
        <v>1.0683</v>
      </c>
      <c r="H700">
        <f t="shared" si="103"/>
        <v>0.08</v>
      </c>
      <c r="I700">
        <f t="shared" si="104"/>
        <v>5.8299999999999977E-2</v>
      </c>
      <c r="J700">
        <f t="shared" si="105"/>
        <v>0</v>
      </c>
      <c r="K700" s="14">
        <f t="shared" si="107"/>
        <v>0</v>
      </c>
      <c r="L700">
        <f t="shared" si="108"/>
        <v>0</v>
      </c>
      <c r="M700">
        <f t="shared" si="109"/>
        <v>0.08</v>
      </c>
      <c r="N700">
        <f t="shared" si="110"/>
        <v>5.8299999999999977E-2</v>
      </c>
    </row>
    <row r="701" spans="1:14" x14ac:dyDescent="0.25">
      <c r="A701" t="s">
        <v>1690</v>
      </c>
      <c r="B701" t="s">
        <v>1689</v>
      </c>
      <c r="C701" t="s">
        <v>2036</v>
      </c>
      <c r="D701">
        <f t="shared" si="101"/>
        <v>1.17</v>
      </c>
      <c r="E701">
        <f t="shared" si="102"/>
        <v>0.08</v>
      </c>
      <c r="F701">
        <f t="shared" si="106"/>
        <v>5.8299999999999998E-2</v>
      </c>
      <c r="G701">
        <v>1.0683</v>
      </c>
      <c r="H701">
        <f t="shared" si="103"/>
        <v>0.08</v>
      </c>
      <c r="I701">
        <f t="shared" si="104"/>
        <v>5.8299999999999977E-2</v>
      </c>
      <c r="J701">
        <f t="shared" si="105"/>
        <v>0</v>
      </c>
      <c r="K701" s="14">
        <f t="shared" si="107"/>
        <v>0</v>
      </c>
      <c r="L701">
        <f t="shared" si="108"/>
        <v>0</v>
      </c>
      <c r="M701">
        <f t="shared" si="109"/>
        <v>0.08</v>
      </c>
      <c r="N701">
        <f t="shared" si="110"/>
        <v>5.8299999999999977E-2</v>
      </c>
    </row>
    <row r="702" spans="1:14" x14ac:dyDescent="0.25">
      <c r="A702" t="s">
        <v>1686</v>
      </c>
      <c r="B702" t="s">
        <v>1685</v>
      </c>
      <c r="C702" t="s">
        <v>2036</v>
      </c>
      <c r="D702">
        <f t="shared" si="101"/>
        <v>1.17</v>
      </c>
      <c r="E702">
        <f t="shared" si="102"/>
        <v>0.08</v>
      </c>
      <c r="F702">
        <f t="shared" si="106"/>
        <v>5.8299999999999998E-2</v>
      </c>
      <c r="G702">
        <v>1.0683</v>
      </c>
      <c r="H702">
        <f t="shared" si="103"/>
        <v>0.08</v>
      </c>
      <c r="I702">
        <f t="shared" si="104"/>
        <v>5.8299999999999977E-2</v>
      </c>
      <c r="J702">
        <f t="shared" si="105"/>
        <v>0</v>
      </c>
      <c r="K702" s="14">
        <f t="shared" si="107"/>
        <v>0</v>
      </c>
      <c r="L702">
        <f t="shared" si="108"/>
        <v>0</v>
      </c>
      <c r="M702">
        <f t="shared" si="109"/>
        <v>0.08</v>
      </c>
      <c r="N702">
        <f t="shared" si="110"/>
        <v>5.8299999999999977E-2</v>
      </c>
    </row>
    <row r="703" spans="1:14" x14ac:dyDescent="0.25">
      <c r="A703" t="s">
        <v>1681</v>
      </c>
      <c r="B703" t="s">
        <v>1680</v>
      </c>
      <c r="C703" t="s">
        <v>2036</v>
      </c>
      <c r="D703">
        <f t="shared" si="101"/>
        <v>1.17</v>
      </c>
      <c r="E703">
        <f t="shared" si="102"/>
        <v>0.08</v>
      </c>
      <c r="F703">
        <f t="shared" si="106"/>
        <v>5.8299999999999998E-2</v>
      </c>
      <c r="G703">
        <v>1.0683</v>
      </c>
      <c r="H703">
        <f t="shared" si="103"/>
        <v>0.08</v>
      </c>
      <c r="I703">
        <f t="shared" si="104"/>
        <v>5.8299999999999977E-2</v>
      </c>
      <c r="J703">
        <f t="shared" si="105"/>
        <v>0</v>
      </c>
      <c r="K703" s="14">
        <f t="shared" si="107"/>
        <v>0</v>
      </c>
      <c r="L703">
        <f t="shared" si="108"/>
        <v>0</v>
      </c>
      <c r="M703">
        <f t="shared" si="109"/>
        <v>0.08</v>
      </c>
      <c r="N703">
        <f t="shared" si="110"/>
        <v>5.8299999999999977E-2</v>
      </c>
    </row>
    <row r="704" spans="1:14" x14ac:dyDescent="0.25">
      <c r="A704" t="s">
        <v>1677</v>
      </c>
      <c r="B704" t="s">
        <v>1676</v>
      </c>
      <c r="C704" t="s">
        <v>2036</v>
      </c>
      <c r="D704">
        <f t="shared" si="101"/>
        <v>1.17</v>
      </c>
      <c r="E704">
        <f t="shared" si="102"/>
        <v>0.08</v>
      </c>
      <c r="F704">
        <f t="shared" si="106"/>
        <v>5.8299999999999998E-2</v>
      </c>
      <c r="G704">
        <v>1.0683</v>
      </c>
      <c r="H704">
        <f t="shared" si="103"/>
        <v>0.08</v>
      </c>
      <c r="I704">
        <f t="shared" si="104"/>
        <v>5.8299999999999977E-2</v>
      </c>
      <c r="J704">
        <f t="shared" si="105"/>
        <v>0</v>
      </c>
      <c r="K704" s="14">
        <f t="shared" si="107"/>
        <v>0</v>
      </c>
      <c r="L704">
        <f t="shared" si="108"/>
        <v>0</v>
      </c>
      <c r="M704">
        <f t="shared" si="109"/>
        <v>0.08</v>
      </c>
      <c r="N704">
        <f t="shared" si="110"/>
        <v>5.8299999999999977E-2</v>
      </c>
    </row>
    <row r="705" spans="1:14" x14ac:dyDescent="0.25">
      <c r="A705" t="s">
        <v>1673</v>
      </c>
      <c r="B705" t="s">
        <v>1672</v>
      </c>
      <c r="C705" t="s">
        <v>2036</v>
      </c>
      <c r="D705">
        <f t="shared" si="101"/>
        <v>1.17</v>
      </c>
      <c r="E705">
        <f t="shared" si="102"/>
        <v>0.08</v>
      </c>
      <c r="F705">
        <f t="shared" si="106"/>
        <v>5.8299999999999998E-2</v>
      </c>
      <c r="G705">
        <v>1.0683</v>
      </c>
      <c r="H705">
        <f t="shared" si="103"/>
        <v>0.08</v>
      </c>
      <c r="I705">
        <f t="shared" si="104"/>
        <v>5.8299999999999977E-2</v>
      </c>
      <c r="J705">
        <f t="shared" si="105"/>
        <v>0</v>
      </c>
      <c r="K705" s="14">
        <f t="shared" si="107"/>
        <v>0</v>
      </c>
      <c r="L705">
        <f t="shared" si="108"/>
        <v>0</v>
      </c>
      <c r="M705">
        <f t="shared" si="109"/>
        <v>0.08</v>
      </c>
      <c r="N705">
        <f t="shared" si="110"/>
        <v>5.8299999999999977E-2</v>
      </c>
    </row>
    <row r="706" spans="1:14" x14ac:dyDescent="0.25">
      <c r="A706" t="s">
        <v>1671</v>
      </c>
      <c r="B706" t="s">
        <v>690</v>
      </c>
      <c r="C706" t="s">
        <v>2036</v>
      </c>
      <c r="D706">
        <f t="shared" ref="D706:D769" si="111">VLOOKUP(A706,tax_rates,3,FALSE)</f>
        <v>1.17</v>
      </c>
      <c r="E706">
        <f t="shared" ref="E706:E769" si="112">MAX(0.04,MIN(0.08,D706-1))</f>
        <v>0.08</v>
      </c>
      <c r="F706">
        <f t="shared" si="106"/>
        <v>5.8299999999999998E-2</v>
      </c>
      <c r="G706">
        <v>1.0683</v>
      </c>
      <c r="H706">
        <f t="shared" ref="H706:H769" si="113">MAX(MIN(0.08,G706-0.93),0)</f>
        <v>0.08</v>
      </c>
      <c r="I706">
        <f t="shared" ref="I706:I769" si="114">MAX(0,MIN(G706-0.93-H706,0.0583))</f>
        <v>5.8299999999999977E-2</v>
      </c>
      <c r="J706">
        <f t="shared" ref="J706:J769" si="115">IF(C706="y",G706-0.93-H706-I706,0)</f>
        <v>0</v>
      </c>
      <c r="K706" s="14">
        <f t="shared" si="107"/>
        <v>0</v>
      </c>
      <c r="L706">
        <f t="shared" si="108"/>
        <v>0</v>
      </c>
      <c r="M706">
        <f t="shared" si="109"/>
        <v>0.08</v>
      </c>
      <c r="N706">
        <f t="shared" si="110"/>
        <v>5.8299999999999977E-2</v>
      </c>
    </row>
    <row r="707" spans="1:14" x14ac:dyDescent="0.25">
      <c r="A707" t="s">
        <v>1670</v>
      </c>
      <c r="B707" t="s">
        <v>1669</v>
      </c>
      <c r="C707" t="s">
        <v>2036</v>
      </c>
      <c r="D707">
        <f t="shared" si="111"/>
        <v>1.17</v>
      </c>
      <c r="E707">
        <f t="shared" si="112"/>
        <v>0.08</v>
      </c>
      <c r="F707">
        <f t="shared" ref="F707:F770" si="116">MIN(MAX(D707-1-E707,0),0.0583)</f>
        <v>5.8299999999999998E-2</v>
      </c>
      <c r="G707">
        <v>1.0683</v>
      </c>
      <c r="H707">
        <f t="shared" si="113"/>
        <v>0.08</v>
      </c>
      <c r="I707">
        <f t="shared" si="114"/>
        <v>5.8299999999999977E-2</v>
      </c>
      <c r="J707">
        <f t="shared" si="115"/>
        <v>0</v>
      </c>
      <c r="K707" s="14">
        <f t="shared" ref="K707:K770" si="117">H707-E707</f>
        <v>0</v>
      </c>
      <c r="L707">
        <f t="shared" ref="L707:L770" si="118">I707-F707</f>
        <v>0</v>
      </c>
      <c r="M707">
        <f t="shared" ref="M707:M770" si="119">MIN(E707,H707)</f>
        <v>0.08</v>
      </c>
      <c r="N707">
        <f t="shared" si="110"/>
        <v>5.8299999999999977E-2</v>
      </c>
    </row>
    <row r="708" spans="1:14" x14ac:dyDescent="0.25">
      <c r="A708" t="s">
        <v>1668</v>
      </c>
      <c r="B708" t="s">
        <v>1667</v>
      </c>
      <c r="C708" t="s">
        <v>2036</v>
      </c>
      <c r="D708">
        <f t="shared" si="111"/>
        <v>1.17</v>
      </c>
      <c r="E708">
        <f t="shared" si="112"/>
        <v>0.08</v>
      </c>
      <c r="F708">
        <f t="shared" si="116"/>
        <v>5.8299999999999998E-2</v>
      </c>
      <c r="G708">
        <v>1.0683</v>
      </c>
      <c r="H708">
        <f t="shared" si="113"/>
        <v>0.08</v>
      </c>
      <c r="I708">
        <f t="shared" si="114"/>
        <v>5.8299999999999977E-2</v>
      </c>
      <c r="J708">
        <f t="shared" si="115"/>
        <v>0</v>
      </c>
      <c r="K708" s="14">
        <f t="shared" si="117"/>
        <v>0</v>
      </c>
      <c r="L708">
        <f t="shared" si="118"/>
        <v>0</v>
      </c>
      <c r="M708">
        <f t="shared" si="119"/>
        <v>0.08</v>
      </c>
      <c r="N708">
        <f t="shared" si="110"/>
        <v>5.8299999999999977E-2</v>
      </c>
    </row>
    <row r="709" spans="1:14" x14ac:dyDescent="0.25">
      <c r="A709" t="s">
        <v>1652</v>
      </c>
      <c r="B709" t="s">
        <v>1651</v>
      </c>
      <c r="C709" t="s">
        <v>2036</v>
      </c>
      <c r="D709">
        <f t="shared" si="111"/>
        <v>1.17</v>
      </c>
      <c r="E709">
        <f t="shared" si="112"/>
        <v>0.08</v>
      </c>
      <c r="F709">
        <f t="shared" si="116"/>
        <v>5.8299999999999998E-2</v>
      </c>
      <c r="G709">
        <v>1.0683</v>
      </c>
      <c r="H709">
        <f t="shared" si="113"/>
        <v>0.08</v>
      </c>
      <c r="I709">
        <f t="shared" si="114"/>
        <v>5.8299999999999977E-2</v>
      </c>
      <c r="J709">
        <f t="shared" si="115"/>
        <v>0</v>
      </c>
      <c r="K709" s="14">
        <f t="shared" si="117"/>
        <v>0</v>
      </c>
      <c r="L709">
        <f t="shared" si="118"/>
        <v>0</v>
      </c>
      <c r="M709">
        <f t="shared" si="119"/>
        <v>0.08</v>
      </c>
      <c r="N709">
        <f t="shared" si="110"/>
        <v>5.8299999999999977E-2</v>
      </c>
    </row>
    <row r="710" spans="1:14" x14ac:dyDescent="0.25">
      <c r="A710" t="s">
        <v>1650</v>
      </c>
      <c r="B710" t="s">
        <v>1649</v>
      </c>
      <c r="C710" t="s">
        <v>2036</v>
      </c>
      <c r="D710">
        <f t="shared" si="111"/>
        <v>1.17</v>
      </c>
      <c r="E710">
        <f t="shared" si="112"/>
        <v>0.08</v>
      </c>
      <c r="F710">
        <f t="shared" si="116"/>
        <v>5.8299999999999998E-2</v>
      </c>
      <c r="G710">
        <v>1.0683</v>
      </c>
      <c r="H710">
        <f t="shared" si="113"/>
        <v>0.08</v>
      </c>
      <c r="I710">
        <f t="shared" si="114"/>
        <v>5.8299999999999977E-2</v>
      </c>
      <c r="J710">
        <f t="shared" si="115"/>
        <v>0</v>
      </c>
      <c r="K710" s="14">
        <f t="shared" si="117"/>
        <v>0</v>
      </c>
      <c r="L710">
        <f t="shared" si="118"/>
        <v>0</v>
      </c>
      <c r="M710">
        <f t="shared" si="119"/>
        <v>0.08</v>
      </c>
      <c r="N710">
        <f t="shared" si="110"/>
        <v>5.8299999999999977E-2</v>
      </c>
    </row>
    <row r="711" spans="1:14" x14ac:dyDescent="0.25">
      <c r="A711" t="s">
        <v>1646</v>
      </c>
      <c r="B711" t="s">
        <v>1645</v>
      </c>
      <c r="C711" t="s">
        <v>2036</v>
      </c>
      <c r="D711">
        <f t="shared" si="111"/>
        <v>1.17</v>
      </c>
      <c r="E711">
        <f t="shared" si="112"/>
        <v>0.08</v>
      </c>
      <c r="F711">
        <f t="shared" si="116"/>
        <v>5.8299999999999998E-2</v>
      </c>
      <c r="G711">
        <v>1.0683</v>
      </c>
      <c r="H711">
        <f t="shared" si="113"/>
        <v>0.08</v>
      </c>
      <c r="I711">
        <f t="shared" si="114"/>
        <v>5.8299999999999977E-2</v>
      </c>
      <c r="J711">
        <f t="shared" si="115"/>
        <v>0</v>
      </c>
      <c r="K711" s="14">
        <f t="shared" si="117"/>
        <v>0</v>
      </c>
      <c r="L711">
        <f t="shared" si="118"/>
        <v>0</v>
      </c>
      <c r="M711">
        <f t="shared" si="119"/>
        <v>0.08</v>
      </c>
      <c r="N711">
        <f t="shared" si="110"/>
        <v>5.8299999999999977E-2</v>
      </c>
    </row>
    <row r="712" spans="1:14" x14ac:dyDescent="0.25">
      <c r="A712" t="s">
        <v>1644</v>
      </c>
      <c r="B712" t="s">
        <v>1643</v>
      </c>
      <c r="C712" t="s">
        <v>2036</v>
      </c>
      <c r="D712">
        <f t="shared" si="111"/>
        <v>1.17</v>
      </c>
      <c r="E712">
        <f t="shared" si="112"/>
        <v>0.08</v>
      </c>
      <c r="F712">
        <f t="shared" si="116"/>
        <v>5.8299999999999998E-2</v>
      </c>
      <c r="G712">
        <v>1.0683</v>
      </c>
      <c r="H712">
        <f t="shared" si="113"/>
        <v>0.08</v>
      </c>
      <c r="I712">
        <f t="shared" si="114"/>
        <v>5.8299999999999977E-2</v>
      </c>
      <c r="J712">
        <f t="shared" si="115"/>
        <v>0</v>
      </c>
      <c r="K712" s="14">
        <f t="shared" si="117"/>
        <v>0</v>
      </c>
      <c r="L712">
        <f t="shared" si="118"/>
        <v>0</v>
      </c>
      <c r="M712">
        <f t="shared" si="119"/>
        <v>0.08</v>
      </c>
      <c r="N712">
        <f t="shared" si="110"/>
        <v>5.8299999999999977E-2</v>
      </c>
    </row>
    <row r="713" spans="1:14" x14ac:dyDescent="0.25">
      <c r="A713" t="s">
        <v>1638</v>
      </c>
      <c r="B713" t="s">
        <v>1637</v>
      </c>
      <c r="C713" t="s">
        <v>2036</v>
      </c>
      <c r="D713">
        <f t="shared" si="111"/>
        <v>1.17</v>
      </c>
      <c r="E713">
        <f t="shared" si="112"/>
        <v>0.08</v>
      </c>
      <c r="F713">
        <f t="shared" si="116"/>
        <v>5.8299999999999998E-2</v>
      </c>
      <c r="G713">
        <v>1.0683</v>
      </c>
      <c r="H713">
        <f t="shared" si="113"/>
        <v>0.08</v>
      </c>
      <c r="I713">
        <f t="shared" si="114"/>
        <v>5.8299999999999977E-2</v>
      </c>
      <c r="J713">
        <f t="shared" si="115"/>
        <v>0</v>
      </c>
      <c r="K713" s="14">
        <f t="shared" si="117"/>
        <v>0</v>
      </c>
      <c r="L713">
        <f t="shared" si="118"/>
        <v>0</v>
      </c>
      <c r="M713">
        <f t="shared" si="119"/>
        <v>0.08</v>
      </c>
      <c r="N713">
        <f t="shared" si="110"/>
        <v>5.8299999999999977E-2</v>
      </c>
    </row>
    <row r="714" spans="1:14" x14ac:dyDescent="0.25">
      <c r="A714" t="s">
        <v>1636</v>
      </c>
      <c r="B714" t="s">
        <v>1635</v>
      </c>
      <c r="C714" t="s">
        <v>2036</v>
      </c>
      <c r="D714">
        <f t="shared" si="111"/>
        <v>1.17</v>
      </c>
      <c r="E714">
        <f t="shared" si="112"/>
        <v>0.08</v>
      </c>
      <c r="F714">
        <f t="shared" si="116"/>
        <v>5.8299999999999998E-2</v>
      </c>
      <c r="G714">
        <v>1.0683</v>
      </c>
      <c r="H714">
        <f t="shared" si="113"/>
        <v>0.08</v>
      </c>
      <c r="I714">
        <f t="shared" si="114"/>
        <v>5.8299999999999977E-2</v>
      </c>
      <c r="J714">
        <f t="shared" si="115"/>
        <v>0</v>
      </c>
      <c r="K714" s="14">
        <f t="shared" si="117"/>
        <v>0</v>
      </c>
      <c r="L714">
        <f t="shared" si="118"/>
        <v>0</v>
      </c>
      <c r="M714">
        <f t="shared" si="119"/>
        <v>0.08</v>
      </c>
      <c r="N714">
        <f t="shared" si="110"/>
        <v>5.8299999999999977E-2</v>
      </c>
    </row>
    <row r="715" spans="1:14" x14ac:dyDescent="0.25">
      <c r="A715" t="s">
        <v>1632</v>
      </c>
      <c r="B715" t="s">
        <v>1631</v>
      </c>
      <c r="C715" t="s">
        <v>2036</v>
      </c>
      <c r="D715">
        <f t="shared" si="111"/>
        <v>1.17</v>
      </c>
      <c r="E715">
        <f t="shared" si="112"/>
        <v>0.08</v>
      </c>
      <c r="F715">
        <f t="shared" si="116"/>
        <v>5.8299999999999998E-2</v>
      </c>
      <c r="G715">
        <v>1.0683</v>
      </c>
      <c r="H715">
        <f t="shared" si="113"/>
        <v>0.08</v>
      </c>
      <c r="I715">
        <f t="shared" si="114"/>
        <v>5.8299999999999977E-2</v>
      </c>
      <c r="J715">
        <f t="shared" si="115"/>
        <v>0</v>
      </c>
      <c r="K715" s="14">
        <f t="shared" si="117"/>
        <v>0</v>
      </c>
      <c r="L715">
        <f t="shared" si="118"/>
        <v>0</v>
      </c>
      <c r="M715">
        <f t="shared" si="119"/>
        <v>0.08</v>
      </c>
      <c r="N715">
        <f t="shared" si="110"/>
        <v>5.8299999999999977E-2</v>
      </c>
    </row>
    <row r="716" spans="1:14" x14ac:dyDescent="0.25">
      <c r="A716" t="s">
        <v>1620</v>
      </c>
      <c r="B716" t="s">
        <v>1619</v>
      </c>
      <c r="C716" t="s">
        <v>2036</v>
      </c>
      <c r="D716">
        <f t="shared" si="111"/>
        <v>1.17</v>
      </c>
      <c r="E716">
        <f t="shared" si="112"/>
        <v>0.08</v>
      </c>
      <c r="F716">
        <f t="shared" si="116"/>
        <v>5.8299999999999998E-2</v>
      </c>
      <c r="G716">
        <v>1.0683</v>
      </c>
      <c r="H716">
        <f t="shared" si="113"/>
        <v>0.08</v>
      </c>
      <c r="I716">
        <f t="shared" si="114"/>
        <v>5.8299999999999977E-2</v>
      </c>
      <c r="J716">
        <f t="shared" si="115"/>
        <v>0</v>
      </c>
      <c r="K716" s="14">
        <f t="shared" si="117"/>
        <v>0</v>
      </c>
      <c r="L716">
        <f t="shared" si="118"/>
        <v>0</v>
      </c>
      <c r="M716">
        <f t="shared" si="119"/>
        <v>0.08</v>
      </c>
      <c r="N716">
        <f t="shared" si="110"/>
        <v>5.8299999999999977E-2</v>
      </c>
    </row>
    <row r="717" spans="1:14" x14ac:dyDescent="0.25">
      <c r="A717" t="s">
        <v>1616</v>
      </c>
      <c r="B717" t="s">
        <v>1615</v>
      </c>
      <c r="C717" t="s">
        <v>2036</v>
      </c>
      <c r="D717">
        <f t="shared" si="111"/>
        <v>1.17</v>
      </c>
      <c r="E717">
        <f t="shared" si="112"/>
        <v>0.08</v>
      </c>
      <c r="F717">
        <f t="shared" si="116"/>
        <v>5.8299999999999998E-2</v>
      </c>
      <c r="G717">
        <v>1.0683</v>
      </c>
      <c r="H717">
        <f t="shared" si="113"/>
        <v>0.08</v>
      </c>
      <c r="I717">
        <f t="shared" si="114"/>
        <v>5.8299999999999977E-2</v>
      </c>
      <c r="J717">
        <f t="shared" si="115"/>
        <v>0</v>
      </c>
      <c r="K717" s="14">
        <f t="shared" si="117"/>
        <v>0</v>
      </c>
      <c r="L717">
        <f t="shared" si="118"/>
        <v>0</v>
      </c>
      <c r="M717">
        <f t="shared" si="119"/>
        <v>0.08</v>
      </c>
      <c r="N717">
        <f t="shared" si="110"/>
        <v>5.8299999999999977E-2</v>
      </c>
    </row>
    <row r="718" spans="1:14" x14ac:dyDescent="0.25">
      <c r="A718" t="s">
        <v>1596</v>
      </c>
      <c r="B718" t="s">
        <v>1595</v>
      </c>
      <c r="C718" t="s">
        <v>2036</v>
      </c>
      <c r="D718">
        <f t="shared" si="111"/>
        <v>1.17</v>
      </c>
      <c r="E718">
        <f t="shared" si="112"/>
        <v>0.08</v>
      </c>
      <c r="F718">
        <f t="shared" si="116"/>
        <v>5.8299999999999998E-2</v>
      </c>
      <c r="G718">
        <v>1.0683</v>
      </c>
      <c r="H718">
        <f t="shared" si="113"/>
        <v>0.08</v>
      </c>
      <c r="I718">
        <f t="shared" si="114"/>
        <v>5.8299999999999977E-2</v>
      </c>
      <c r="J718">
        <f t="shared" si="115"/>
        <v>0</v>
      </c>
      <c r="K718" s="14">
        <f t="shared" si="117"/>
        <v>0</v>
      </c>
      <c r="L718">
        <f t="shared" si="118"/>
        <v>0</v>
      </c>
      <c r="M718">
        <f t="shared" si="119"/>
        <v>0.08</v>
      </c>
      <c r="N718">
        <f t="shared" si="110"/>
        <v>5.8299999999999977E-2</v>
      </c>
    </row>
    <row r="719" spans="1:14" x14ac:dyDescent="0.25">
      <c r="A719" t="s">
        <v>1594</v>
      </c>
      <c r="B719" t="s">
        <v>1593</v>
      </c>
      <c r="C719" t="s">
        <v>2036</v>
      </c>
      <c r="D719">
        <f t="shared" si="111"/>
        <v>1.17</v>
      </c>
      <c r="E719">
        <f t="shared" si="112"/>
        <v>0.08</v>
      </c>
      <c r="F719">
        <f t="shared" si="116"/>
        <v>5.8299999999999998E-2</v>
      </c>
      <c r="G719">
        <v>1.0683</v>
      </c>
      <c r="H719">
        <f t="shared" si="113"/>
        <v>0.08</v>
      </c>
      <c r="I719">
        <f t="shared" si="114"/>
        <v>5.8299999999999977E-2</v>
      </c>
      <c r="J719">
        <f t="shared" si="115"/>
        <v>0</v>
      </c>
      <c r="K719" s="14">
        <f t="shared" si="117"/>
        <v>0</v>
      </c>
      <c r="L719">
        <f t="shared" si="118"/>
        <v>0</v>
      </c>
      <c r="M719">
        <f t="shared" si="119"/>
        <v>0.08</v>
      </c>
      <c r="N719">
        <f t="shared" si="110"/>
        <v>5.8299999999999977E-2</v>
      </c>
    </row>
    <row r="720" spans="1:14" x14ac:dyDescent="0.25">
      <c r="A720" t="s">
        <v>1590</v>
      </c>
      <c r="B720" t="s">
        <v>1589</v>
      </c>
      <c r="C720" t="s">
        <v>2036</v>
      </c>
      <c r="D720">
        <f t="shared" si="111"/>
        <v>1.17</v>
      </c>
      <c r="E720">
        <f t="shared" si="112"/>
        <v>0.08</v>
      </c>
      <c r="F720">
        <f t="shared" si="116"/>
        <v>5.8299999999999998E-2</v>
      </c>
      <c r="G720">
        <v>1.0683</v>
      </c>
      <c r="H720">
        <f t="shared" si="113"/>
        <v>0.08</v>
      </c>
      <c r="I720">
        <f t="shared" si="114"/>
        <v>5.8299999999999977E-2</v>
      </c>
      <c r="J720">
        <f t="shared" si="115"/>
        <v>0</v>
      </c>
      <c r="K720" s="14">
        <f t="shared" si="117"/>
        <v>0</v>
      </c>
      <c r="L720">
        <f t="shared" si="118"/>
        <v>0</v>
      </c>
      <c r="M720">
        <f t="shared" si="119"/>
        <v>0.08</v>
      </c>
      <c r="N720">
        <f t="shared" si="110"/>
        <v>5.8299999999999977E-2</v>
      </c>
    </row>
    <row r="721" spans="1:14" x14ac:dyDescent="0.25">
      <c r="A721" t="s">
        <v>1588</v>
      </c>
      <c r="B721" t="s">
        <v>1587</v>
      </c>
      <c r="C721" t="s">
        <v>2036</v>
      </c>
      <c r="D721">
        <f t="shared" si="111"/>
        <v>1.17</v>
      </c>
      <c r="E721">
        <f t="shared" si="112"/>
        <v>0.08</v>
      </c>
      <c r="F721">
        <f t="shared" si="116"/>
        <v>5.8299999999999998E-2</v>
      </c>
      <c r="G721">
        <v>1.0683</v>
      </c>
      <c r="H721">
        <f t="shared" si="113"/>
        <v>0.08</v>
      </c>
      <c r="I721">
        <f t="shared" si="114"/>
        <v>5.8299999999999977E-2</v>
      </c>
      <c r="J721">
        <f t="shared" si="115"/>
        <v>0</v>
      </c>
      <c r="K721" s="14">
        <f t="shared" si="117"/>
        <v>0</v>
      </c>
      <c r="L721">
        <f t="shared" si="118"/>
        <v>0</v>
      </c>
      <c r="M721">
        <f t="shared" si="119"/>
        <v>0.08</v>
      </c>
      <c r="N721">
        <f t="shared" si="110"/>
        <v>5.8299999999999977E-2</v>
      </c>
    </row>
    <row r="722" spans="1:14" x14ac:dyDescent="0.25">
      <c r="A722" t="s">
        <v>1586</v>
      </c>
      <c r="B722" t="s">
        <v>1585</v>
      </c>
      <c r="C722" t="s">
        <v>2036</v>
      </c>
      <c r="D722">
        <f t="shared" si="111"/>
        <v>1.17</v>
      </c>
      <c r="E722">
        <f t="shared" si="112"/>
        <v>0.08</v>
      </c>
      <c r="F722">
        <f t="shared" si="116"/>
        <v>5.8299999999999998E-2</v>
      </c>
      <c r="G722">
        <v>1.0683</v>
      </c>
      <c r="H722">
        <f t="shared" si="113"/>
        <v>0.08</v>
      </c>
      <c r="I722">
        <f t="shared" si="114"/>
        <v>5.8299999999999977E-2</v>
      </c>
      <c r="J722">
        <f t="shared" si="115"/>
        <v>0</v>
      </c>
      <c r="K722" s="14">
        <f t="shared" si="117"/>
        <v>0</v>
      </c>
      <c r="L722">
        <f t="shared" si="118"/>
        <v>0</v>
      </c>
      <c r="M722">
        <f t="shared" si="119"/>
        <v>0.08</v>
      </c>
      <c r="N722">
        <f t="shared" si="110"/>
        <v>5.8299999999999977E-2</v>
      </c>
    </row>
    <row r="723" spans="1:14" x14ac:dyDescent="0.25">
      <c r="A723" t="s">
        <v>1582</v>
      </c>
      <c r="B723" t="s">
        <v>1581</v>
      </c>
      <c r="C723" t="s">
        <v>2036</v>
      </c>
      <c r="D723">
        <f t="shared" si="111"/>
        <v>1.17</v>
      </c>
      <c r="E723">
        <f t="shared" si="112"/>
        <v>0.08</v>
      </c>
      <c r="F723">
        <f t="shared" si="116"/>
        <v>5.8299999999999998E-2</v>
      </c>
      <c r="G723">
        <v>1.0683</v>
      </c>
      <c r="H723">
        <f t="shared" si="113"/>
        <v>0.08</v>
      </c>
      <c r="I723">
        <f t="shared" si="114"/>
        <v>5.8299999999999977E-2</v>
      </c>
      <c r="J723">
        <f t="shared" si="115"/>
        <v>0</v>
      </c>
      <c r="K723" s="14">
        <f t="shared" si="117"/>
        <v>0</v>
      </c>
      <c r="L723">
        <f t="shared" si="118"/>
        <v>0</v>
      </c>
      <c r="M723">
        <f t="shared" si="119"/>
        <v>0.08</v>
      </c>
      <c r="N723">
        <f t="shared" si="110"/>
        <v>5.8299999999999977E-2</v>
      </c>
    </row>
    <row r="724" spans="1:14" x14ac:dyDescent="0.25">
      <c r="A724" t="s">
        <v>1578</v>
      </c>
      <c r="B724" t="s">
        <v>1577</v>
      </c>
      <c r="C724" t="s">
        <v>2036</v>
      </c>
      <c r="D724">
        <f t="shared" si="111"/>
        <v>1.17</v>
      </c>
      <c r="E724">
        <f t="shared" si="112"/>
        <v>0.08</v>
      </c>
      <c r="F724">
        <f t="shared" si="116"/>
        <v>5.8299999999999998E-2</v>
      </c>
      <c r="G724">
        <v>1.0683</v>
      </c>
      <c r="H724">
        <f t="shared" si="113"/>
        <v>0.08</v>
      </c>
      <c r="I724">
        <f t="shared" si="114"/>
        <v>5.8299999999999977E-2</v>
      </c>
      <c r="J724">
        <f t="shared" si="115"/>
        <v>0</v>
      </c>
      <c r="K724" s="14">
        <f t="shared" si="117"/>
        <v>0</v>
      </c>
      <c r="L724">
        <f t="shared" si="118"/>
        <v>0</v>
      </c>
      <c r="M724">
        <f t="shared" si="119"/>
        <v>0.08</v>
      </c>
      <c r="N724">
        <f t="shared" si="110"/>
        <v>5.8299999999999977E-2</v>
      </c>
    </row>
    <row r="725" spans="1:14" x14ac:dyDescent="0.25">
      <c r="A725" t="s">
        <v>1576</v>
      </c>
      <c r="B725" t="s">
        <v>1575</v>
      </c>
      <c r="C725" t="s">
        <v>2036</v>
      </c>
      <c r="D725">
        <f t="shared" si="111"/>
        <v>1.17</v>
      </c>
      <c r="E725">
        <f t="shared" si="112"/>
        <v>0.08</v>
      </c>
      <c r="F725">
        <f t="shared" si="116"/>
        <v>5.8299999999999998E-2</v>
      </c>
      <c r="G725">
        <v>1.0683</v>
      </c>
      <c r="H725">
        <f t="shared" si="113"/>
        <v>0.08</v>
      </c>
      <c r="I725">
        <f t="shared" si="114"/>
        <v>5.8299999999999977E-2</v>
      </c>
      <c r="J725">
        <f t="shared" si="115"/>
        <v>0</v>
      </c>
      <c r="K725" s="14">
        <f t="shared" si="117"/>
        <v>0</v>
      </c>
      <c r="L725">
        <f t="shared" si="118"/>
        <v>0</v>
      </c>
      <c r="M725">
        <f t="shared" si="119"/>
        <v>0.08</v>
      </c>
      <c r="N725">
        <f t="shared" si="110"/>
        <v>5.8299999999999977E-2</v>
      </c>
    </row>
    <row r="726" spans="1:14" x14ac:dyDescent="0.25">
      <c r="A726" t="s">
        <v>1574</v>
      </c>
      <c r="B726" t="s">
        <v>1573</v>
      </c>
      <c r="C726" t="s">
        <v>2036</v>
      </c>
      <c r="D726">
        <f t="shared" si="111"/>
        <v>1.17</v>
      </c>
      <c r="E726">
        <f t="shared" si="112"/>
        <v>0.08</v>
      </c>
      <c r="F726">
        <f t="shared" si="116"/>
        <v>5.8299999999999998E-2</v>
      </c>
      <c r="G726">
        <v>1.0683</v>
      </c>
      <c r="H726">
        <f t="shared" si="113"/>
        <v>0.08</v>
      </c>
      <c r="I726">
        <f t="shared" si="114"/>
        <v>5.8299999999999977E-2</v>
      </c>
      <c r="J726">
        <f t="shared" si="115"/>
        <v>0</v>
      </c>
      <c r="K726" s="14">
        <f t="shared" si="117"/>
        <v>0</v>
      </c>
      <c r="L726">
        <f t="shared" si="118"/>
        <v>0</v>
      </c>
      <c r="M726">
        <f t="shared" si="119"/>
        <v>0.08</v>
      </c>
      <c r="N726">
        <f t="shared" ref="N726:N789" si="120">MIN(F726,I726)</f>
        <v>5.8299999999999977E-2</v>
      </c>
    </row>
    <row r="727" spans="1:14" x14ac:dyDescent="0.25">
      <c r="A727" t="s">
        <v>1572</v>
      </c>
      <c r="B727" t="s">
        <v>1571</v>
      </c>
      <c r="C727" t="s">
        <v>2036</v>
      </c>
      <c r="D727">
        <f t="shared" si="111"/>
        <v>1.17</v>
      </c>
      <c r="E727">
        <f t="shared" si="112"/>
        <v>0.08</v>
      </c>
      <c r="F727">
        <f t="shared" si="116"/>
        <v>5.8299999999999998E-2</v>
      </c>
      <c r="G727">
        <v>1.0683</v>
      </c>
      <c r="H727">
        <f t="shared" si="113"/>
        <v>0.08</v>
      </c>
      <c r="I727">
        <f t="shared" si="114"/>
        <v>5.8299999999999977E-2</v>
      </c>
      <c r="J727">
        <f t="shared" si="115"/>
        <v>0</v>
      </c>
      <c r="K727" s="14">
        <f t="shared" si="117"/>
        <v>0</v>
      </c>
      <c r="L727">
        <f t="shared" si="118"/>
        <v>0</v>
      </c>
      <c r="M727">
        <f t="shared" si="119"/>
        <v>0.08</v>
      </c>
      <c r="N727">
        <f t="shared" si="120"/>
        <v>5.8299999999999977E-2</v>
      </c>
    </row>
    <row r="728" spans="1:14" x14ac:dyDescent="0.25">
      <c r="A728" t="s">
        <v>1568</v>
      </c>
      <c r="B728" t="s">
        <v>1567</v>
      </c>
      <c r="C728" t="s">
        <v>2036</v>
      </c>
      <c r="D728">
        <f t="shared" si="111"/>
        <v>1.17</v>
      </c>
      <c r="E728">
        <f t="shared" si="112"/>
        <v>0.08</v>
      </c>
      <c r="F728">
        <f t="shared" si="116"/>
        <v>5.8299999999999998E-2</v>
      </c>
      <c r="G728">
        <v>1.0683</v>
      </c>
      <c r="H728">
        <f t="shared" si="113"/>
        <v>0.08</v>
      </c>
      <c r="I728">
        <f t="shared" si="114"/>
        <v>5.8299999999999977E-2</v>
      </c>
      <c r="J728">
        <f t="shared" si="115"/>
        <v>0</v>
      </c>
      <c r="K728" s="14">
        <f t="shared" si="117"/>
        <v>0</v>
      </c>
      <c r="L728">
        <f t="shared" si="118"/>
        <v>0</v>
      </c>
      <c r="M728">
        <f t="shared" si="119"/>
        <v>0.08</v>
      </c>
      <c r="N728">
        <f t="shared" si="120"/>
        <v>5.8299999999999977E-2</v>
      </c>
    </row>
    <row r="729" spans="1:14" x14ac:dyDescent="0.25">
      <c r="A729" t="s">
        <v>1566</v>
      </c>
      <c r="B729" t="s">
        <v>1565</v>
      </c>
      <c r="C729" t="s">
        <v>2036</v>
      </c>
      <c r="D729">
        <f t="shared" si="111"/>
        <v>1.17</v>
      </c>
      <c r="E729">
        <f t="shared" si="112"/>
        <v>0.08</v>
      </c>
      <c r="F729">
        <f t="shared" si="116"/>
        <v>5.8299999999999998E-2</v>
      </c>
      <c r="G729">
        <v>1.0683</v>
      </c>
      <c r="H729">
        <f t="shared" si="113"/>
        <v>0.08</v>
      </c>
      <c r="I729">
        <f t="shared" si="114"/>
        <v>5.8299999999999977E-2</v>
      </c>
      <c r="J729">
        <f t="shared" si="115"/>
        <v>0</v>
      </c>
      <c r="K729" s="14">
        <f t="shared" si="117"/>
        <v>0</v>
      </c>
      <c r="L729">
        <f t="shared" si="118"/>
        <v>0</v>
      </c>
      <c r="M729">
        <f t="shared" si="119"/>
        <v>0.08</v>
      </c>
      <c r="N729">
        <f t="shared" si="120"/>
        <v>5.8299999999999977E-2</v>
      </c>
    </row>
    <row r="730" spans="1:14" x14ac:dyDescent="0.25">
      <c r="A730" t="s">
        <v>1564</v>
      </c>
      <c r="B730" t="s">
        <v>1563</v>
      </c>
      <c r="C730" t="s">
        <v>2036</v>
      </c>
      <c r="D730">
        <f t="shared" si="111"/>
        <v>1.17</v>
      </c>
      <c r="E730">
        <f t="shared" si="112"/>
        <v>0.08</v>
      </c>
      <c r="F730">
        <f t="shared" si="116"/>
        <v>5.8299999999999998E-2</v>
      </c>
      <c r="G730">
        <v>1.0683</v>
      </c>
      <c r="H730">
        <f t="shared" si="113"/>
        <v>0.08</v>
      </c>
      <c r="I730">
        <f t="shared" si="114"/>
        <v>5.8299999999999977E-2</v>
      </c>
      <c r="J730">
        <f t="shared" si="115"/>
        <v>0</v>
      </c>
      <c r="K730" s="14">
        <f t="shared" si="117"/>
        <v>0</v>
      </c>
      <c r="L730">
        <f t="shared" si="118"/>
        <v>0</v>
      </c>
      <c r="M730">
        <f t="shared" si="119"/>
        <v>0.08</v>
      </c>
      <c r="N730">
        <f t="shared" si="120"/>
        <v>5.8299999999999977E-2</v>
      </c>
    </row>
    <row r="731" spans="1:14" x14ac:dyDescent="0.25">
      <c r="A731" t="s">
        <v>1560</v>
      </c>
      <c r="B731" t="s">
        <v>1559</v>
      </c>
      <c r="C731" t="s">
        <v>2036</v>
      </c>
      <c r="D731">
        <f t="shared" si="111"/>
        <v>1.17</v>
      </c>
      <c r="E731">
        <f t="shared" si="112"/>
        <v>0.08</v>
      </c>
      <c r="F731">
        <f t="shared" si="116"/>
        <v>5.8299999999999998E-2</v>
      </c>
      <c r="G731">
        <v>1.0683</v>
      </c>
      <c r="H731">
        <f t="shared" si="113"/>
        <v>0.08</v>
      </c>
      <c r="I731">
        <f t="shared" si="114"/>
        <v>5.8299999999999977E-2</v>
      </c>
      <c r="J731">
        <f t="shared" si="115"/>
        <v>0</v>
      </c>
      <c r="K731" s="14">
        <f t="shared" si="117"/>
        <v>0</v>
      </c>
      <c r="L731">
        <f t="shared" si="118"/>
        <v>0</v>
      </c>
      <c r="M731">
        <f t="shared" si="119"/>
        <v>0.08</v>
      </c>
      <c r="N731">
        <f t="shared" si="120"/>
        <v>5.8299999999999977E-2</v>
      </c>
    </row>
    <row r="732" spans="1:14" x14ac:dyDescent="0.25">
      <c r="A732" t="s">
        <v>1556</v>
      </c>
      <c r="B732" t="s">
        <v>1555</v>
      </c>
      <c r="C732" t="s">
        <v>2036</v>
      </c>
      <c r="D732">
        <f t="shared" si="111"/>
        <v>1.17</v>
      </c>
      <c r="E732">
        <f t="shared" si="112"/>
        <v>0.08</v>
      </c>
      <c r="F732">
        <f t="shared" si="116"/>
        <v>5.8299999999999998E-2</v>
      </c>
      <c r="G732">
        <v>1.0683</v>
      </c>
      <c r="H732">
        <f t="shared" si="113"/>
        <v>0.08</v>
      </c>
      <c r="I732">
        <f t="shared" si="114"/>
        <v>5.8299999999999977E-2</v>
      </c>
      <c r="J732">
        <f t="shared" si="115"/>
        <v>0</v>
      </c>
      <c r="K732" s="14">
        <f t="shared" si="117"/>
        <v>0</v>
      </c>
      <c r="L732">
        <f t="shared" si="118"/>
        <v>0</v>
      </c>
      <c r="M732">
        <f t="shared" si="119"/>
        <v>0.08</v>
      </c>
      <c r="N732">
        <f t="shared" si="120"/>
        <v>5.8299999999999977E-2</v>
      </c>
    </row>
    <row r="733" spans="1:14" x14ac:dyDescent="0.25">
      <c r="A733" t="s">
        <v>1548</v>
      </c>
      <c r="B733" t="s">
        <v>1547</v>
      </c>
      <c r="C733" t="s">
        <v>2036</v>
      </c>
      <c r="D733">
        <f t="shared" si="111"/>
        <v>1.17</v>
      </c>
      <c r="E733">
        <f t="shared" si="112"/>
        <v>0.08</v>
      </c>
      <c r="F733">
        <f t="shared" si="116"/>
        <v>5.8299999999999998E-2</v>
      </c>
      <c r="G733">
        <v>1.0683</v>
      </c>
      <c r="H733">
        <f t="shared" si="113"/>
        <v>0.08</v>
      </c>
      <c r="I733">
        <f t="shared" si="114"/>
        <v>5.8299999999999977E-2</v>
      </c>
      <c r="J733">
        <f t="shared" si="115"/>
        <v>0</v>
      </c>
      <c r="K733" s="14">
        <f t="shared" si="117"/>
        <v>0</v>
      </c>
      <c r="L733">
        <f t="shared" si="118"/>
        <v>0</v>
      </c>
      <c r="M733">
        <f t="shared" si="119"/>
        <v>0.08</v>
      </c>
      <c r="N733">
        <f t="shared" si="120"/>
        <v>5.8299999999999977E-2</v>
      </c>
    </row>
    <row r="734" spans="1:14" x14ac:dyDescent="0.25">
      <c r="A734" t="s">
        <v>1544</v>
      </c>
      <c r="B734" t="s">
        <v>1543</v>
      </c>
      <c r="C734" t="s">
        <v>2036</v>
      </c>
      <c r="D734">
        <f t="shared" si="111"/>
        <v>1.17</v>
      </c>
      <c r="E734">
        <f t="shared" si="112"/>
        <v>0.08</v>
      </c>
      <c r="F734">
        <f t="shared" si="116"/>
        <v>5.8299999999999998E-2</v>
      </c>
      <c r="G734">
        <v>1.0683</v>
      </c>
      <c r="H734">
        <f t="shared" si="113"/>
        <v>0.08</v>
      </c>
      <c r="I734">
        <f t="shared" si="114"/>
        <v>5.8299999999999977E-2</v>
      </c>
      <c r="J734">
        <f t="shared" si="115"/>
        <v>0</v>
      </c>
      <c r="K734" s="14">
        <f t="shared" si="117"/>
        <v>0</v>
      </c>
      <c r="L734">
        <f t="shared" si="118"/>
        <v>0</v>
      </c>
      <c r="M734">
        <f t="shared" si="119"/>
        <v>0.08</v>
      </c>
      <c r="N734">
        <f t="shared" si="120"/>
        <v>5.8299999999999977E-2</v>
      </c>
    </row>
    <row r="735" spans="1:14" x14ac:dyDescent="0.25">
      <c r="A735" t="s">
        <v>1520</v>
      </c>
      <c r="B735" t="s">
        <v>1519</v>
      </c>
      <c r="C735" t="s">
        <v>2036</v>
      </c>
      <c r="D735">
        <f t="shared" si="111"/>
        <v>1.17</v>
      </c>
      <c r="E735">
        <f t="shared" si="112"/>
        <v>0.08</v>
      </c>
      <c r="F735">
        <f t="shared" si="116"/>
        <v>5.8299999999999998E-2</v>
      </c>
      <c r="G735">
        <v>1.0683</v>
      </c>
      <c r="H735">
        <f t="shared" si="113"/>
        <v>0.08</v>
      </c>
      <c r="I735">
        <f t="shared" si="114"/>
        <v>5.8299999999999977E-2</v>
      </c>
      <c r="J735">
        <f t="shared" si="115"/>
        <v>0</v>
      </c>
      <c r="K735" s="14">
        <f t="shared" si="117"/>
        <v>0</v>
      </c>
      <c r="L735">
        <f t="shared" si="118"/>
        <v>0</v>
      </c>
      <c r="M735">
        <f t="shared" si="119"/>
        <v>0.08</v>
      </c>
      <c r="N735">
        <f t="shared" si="120"/>
        <v>5.8299999999999977E-2</v>
      </c>
    </row>
    <row r="736" spans="1:14" x14ac:dyDescent="0.25">
      <c r="A736" t="s">
        <v>1518</v>
      </c>
      <c r="B736" t="s">
        <v>1517</v>
      </c>
      <c r="C736" t="s">
        <v>2036</v>
      </c>
      <c r="D736">
        <f t="shared" si="111"/>
        <v>1.17</v>
      </c>
      <c r="E736">
        <f t="shared" si="112"/>
        <v>0.08</v>
      </c>
      <c r="F736">
        <f t="shared" si="116"/>
        <v>5.8299999999999998E-2</v>
      </c>
      <c r="G736">
        <v>1.0683</v>
      </c>
      <c r="H736">
        <f t="shared" si="113"/>
        <v>0.08</v>
      </c>
      <c r="I736">
        <f t="shared" si="114"/>
        <v>5.8299999999999977E-2</v>
      </c>
      <c r="J736">
        <f t="shared" si="115"/>
        <v>0</v>
      </c>
      <c r="K736" s="14">
        <f t="shared" si="117"/>
        <v>0</v>
      </c>
      <c r="L736">
        <f t="shared" si="118"/>
        <v>0</v>
      </c>
      <c r="M736">
        <f t="shared" si="119"/>
        <v>0.08</v>
      </c>
      <c r="N736">
        <f t="shared" si="120"/>
        <v>5.8299999999999977E-2</v>
      </c>
    </row>
    <row r="737" spans="1:14" x14ac:dyDescent="0.25">
      <c r="A737" t="s">
        <v>1516</v>
      </c>
      <c r="B737" t="s">
        <v>1515</v>
      </c>
      <c r="C737" t="s">
        <v>2036</v>
      </c>
      <c r="D737">
        <f t="shared" si="111"/>
        <v>1.17</v>
      </c>
      <c r="E737">
        <f t="shared" si="112"/>
        <v>0.08</v>
      </c>
      <c r="F737">
        <f t="shared" si="116"/>
        <v>5.8299999999999998E-2</v>
      </c>
      <c r="G737">
        <v>1.0683</v>
      </c>
      <c r="H737">
        <f t="shared" si="113"/>
        <v>0.08</v>
      </c>
      <c r="I737">
        <f t="shared" si="114"/>
        <v>5.8299999999999977E-2</v>
      </c>
      <c r="J737">
        <f t="shared" si="115"/>
        <v>0</v>
      </c>
      <c r="K737" s="14">
        <f t="shared" si="117"/>
        <v>0</v>
      </c>
      <c r="L737">
        <f t="shared" si="118"/>
        <v>0</v>
      </c>
      <c r="M737">
        <f t="shared" si="119"/>
        <v>0.08</v>
      </c>
      <c r="N737">
        <f t="shared" si="120"/>
        <v>5.8299999999999977E-2</v>
      </c>
    </row>
    <row r="738" spans="1:14" x14ac:dyDescent="0.25">
      <c r="A738" t="s">
        <v>1514</v>
      </c>
      <c r="B738" t="s">
        <v>1513</v>
      </c>
      <c r="C738" t="s">
        <v>2036</v>
      </c>
      <c r="D738">
        <f t="shared" si="111"/>
        <v>1.17</v>
      </c>
      <c r="E738">
        <f t="shared" si="112"/>
        <v>0.08</v>
      </c>
      <c r="F738">
        <f t="shared" si="116"/>
        <v>5.8299999999999998E-2</v>
      </c>
      <c r="G738">
        <v>1.0683</v>
      </c>
      <c r="H738">
        <f t="shared" si="113"/>
        <v>0.08</v>
      </c>
      <c r="I738">
        <f t="shared" si="114"/>
        <v>5.8299999999999977E-2</v>
      </c>
      <c r="J738">
        <f t="shared" si="115"/>
        <v>0</v>
      </c>
      <c r="K738" s="14">
        <f t="shared" si="117"/>
        <v>0</v>
      </c>
      <c r="L738">
        <f t="shared" si="118"/>
        <v>0</v>
      </c>
      <c r="M738">
        <f t="shared" si="119"/>
        <v>0.08</v>
      </c>
      <c r="N738">
        <f t="shared" si="120"/>
        <v>5.8299999999999977E-2</v>
      </c>
    </row>
    <row r="739" spans="1:14" x14ac:dyDescent="0.25">
      <c r="A739" t="s">
        <v>1512</v>
      </c>
      <c r="B739" t="s">
        <v>1511</v>
      </c>
      <c r="C739" t="s">
        <v>2036</v>
      </c>
      <c r="D739">
        <f t="shared" si="111"/>
        <v>1.17</v>
      </c>
      <c r="E739">
        <f t="shared" si="112"/>
        <v>0.08</v>
      </c>
      <c r="F739">
        <f t="shared" si="116"/>
        <v>5.8299999999999998E-2</v>
      </c>
      <c r="G739">
        <v>1.0683</v>
      </c>
      <c r="H739">
        <f t="shared" si="113"/>
        <v>0.08</v>
      </c>
      <c r="I739">
        <f t="shared" si="114"/>
        <v>5.8299999999999977E-2</v>
      </c>
      <c r="J739">
        <f t="shared" si="115"/>
        <v>0</v>
      </c>
      <c r="K739" s="14">
        <f t="shared" si="117"/>
        <v>0</v>
      </c>
      <c r="L739">
        <f t="shared" si="118"/>
        <v>0</v>
      </c>
      <c r="M739">
        <f t="shared" si="119"/>
        <v>0.08</v>
      </c>
      <c r="N739">
        <f t="shared" si="120"/>
        <v>5.8299999999999977E-2</v>
      </c>
    </row>
    <row r="740" spans="1:14" x14ac:dyDescent="0.25">
      <c r="A740" t="s">
        <v>1502</v>
      </c>
      <c r="B740" t="s">
        <v>1501</v>
      </c>
      <c r="C740" t="s">
        <v>2036</v>
      </c>
      <c r="D740">
        <f t="shared" si="111"/>
        <v>1.17</v>
      </c>
      <c r="E740">
        <f t="shared" si="112"/>
        <v>0.08</v>
      </c>
      <c r="F740">
        <f t="shared" si="116"/>
        <v>5.8299999999999998E-2</v>
      </c>
      <c r="G740">
        <v>1.0683</v>
      </c>
      <c r="H740">
        <f t="shared" si="113"/>
        <v>0.08</v>
      </c>
      <c r="I740">
        <f t="shared" si="114"/>
        <v>5.8299999999999977E-2</v>
      </c>
      <c r="J740">
        <f t="shared" si="115"/>
        <v>0</v>
      </c>
      <c r="K740" s="14">
        <f t="shared" si="117"/>
        <v>0</v>
      </c>
      <c r="L740">
        <f t="shared" si="118"/>
        <v>0</v>
      </c>
      <c r="M740">
        <f t="shared" si="119"/>
        <v>0.08</v>
      </c>
      <c r="N740">
        <f t="shared" si="120"/>
        <v>5.8299999999999977E-2</v>
      </c>
    </row>
    <row r="741" spans="1:14" x14ac:dyDescent="0.25">
      <c r="A741" t="s">
        <v>1500</v>
      </c>
      <c r="B741" t="s">
        <v>1499</v>
      </c>
      <c r="C741" t="s">
        <v>2036</v>
      </c>
      <c r="D741">
        <f t="shared" si="111"/>
        <v>1.17</v>
      </c>
      <c r="E741">
        <f t="shared" si="112"/>
        <v>0.08</v>
      </c>
      <c r="F741">
        <f t="shared" si="116"/>
        <v>5.8299999999999998E-2</v>
      </c>
      <c r="G741">
        <v>1.0683</v>
      </c>
      <c r="H741">
        <f t="shared" si="113"/>
        <v>0.08</v>
      </c>
      <c r="I741">
        <f t="shared" si="114"/>
        <v>5.8299999999999977E-2</v>
      </c>
      <c r="J741">
        <f t="shared" si="115"/>
        <v>0</v>
      </c>
      <c r="K741" s="14">
        <f t="shared" si="117"/>
        <v>0</v>
      </c>
      <c r="L741">
        <f t="shared" si="118"/>
        <v>0</v>
      </c>
      <c r="M741">
        <f t="shared" si="119"/>
        <v>0.08</v>
      </c>
      <c r="N741">
        <f t="shared" si="120"/>
        <v>5.8299999999999977E-2</v>
      </c>
    </row>
    <row r="742" spans="1:14" x14ac:dyDescent="0.25">
      <c r="A742" t="s">
        <v>1498</v>
      </c>
      <c r="B742" t="s">
        <v>1497</v>
      </c>
      <c r="C742" t="s">
        <v>2036</v>
      </c>
      <c r="D742">
        <f t="shared" si="111"/>
        <v>1.17</v>
      </c>
      <c r="E742">
        <f t="shared" si="112"/>
        <v>0.08</v>
      </c>
      <c r="F742">
        <f t="shared" si="116"/>
        <v>5.8299999999999998E-2</v>
      </c>
      <c r="G742">
        <v>1.0683</v>
      </c>
      <c r="H742">
        <f t="shared" si="113"/>
        <v>0.08</v>
      </c>
      <c r="I742">
        <f t="shared" si="114"/>
        <v>5.8299999999999977E-2</v>
      </c>
      <c r="J742">
        <f t="shared" si="115"/>
        <v>0</v>
      </c>
      <c r="K742" s="14">
        <f t="shared" si="117"/>
        <v>0</v>
      </c>
      <c r="L742">
        <f t="shared" si="118"/>
        <v>0</v>
      </c>
      <c r="M742">
        <f t="shared" si="119"/>
        <v>0.08</v>
      </c>
      <c r="N742">
        <f t="shared" si="120"/>
        <v>5.8299999999999977E-2</v>
      </c>
    </row>
    <row r="743" spans="1:14" x14ac:dyDescent="0.25">
      <c r="A743" t="s">
        <v>1494</v>
      </c>
      <c r="B743" t="s">
        <v>1493</v>
      </c>
      <c r="C743" t="s">
        <v>2036</v>
      </c>
      <c r="D743">
        <f t="shared" si="111"/>
        <v>1.17</v>
      </c>
      <c r="E743">
        <f t="shared" si="112"/>
        <v>0.08</v>
      </c>
      <c r="F743">
        <f t="shared" si="116"/>
        <v>5.8299999999999998E-2</v>
      </c>
      <c r="G743">
        <v>1.0683</v>
      </c>
      <c r="H743">
        <f t="shared" si="113"/>
        <v>0.08</v>
      </c>
      <c r="I743">
        <f t="shared" si="114"/>
        <v>5.8299999999999977E-2</v>
      </c>
      <c r="J743">
        <f t="shared" si="115"/>
        <v>0</v>
      </c>
      <c r="K743" s="14">
        <f t="shared" si="117"/>
        <v>0</v>
      </c>
      <c r="L743">
        <f t="shared" si="118"/>
        <v>0</v>
      </c>
      <c r="M743">
        <f t="shared" si="119"/>
        <v>0.08</v>
      </c>
      <c r="N743">
        <f t="shared" si="120"/>
        <v>5.8299999999999977E-2</v>
      </c>
    </row>
    <row r="744" spans="1:14" x14ac:dyDescent="0.25">
      <c r="A744" t="s">
        <v>1490</v>
      </c>
      <c r="B744" t="s">
        <v>1489</v>
      </c>
      <c r="C744" t="s">
        <v>2036</v>
      </c>
      <c r="D744">
        <f t="shared" si="111"/>
        <v>1.17</v>
      </c>
      <c r="E744">
        <f t="shared" si="112"/>
        <v>0.08</v>
      </c>
      <c r="F744">
        <f t="shared" si="116"/>
        <v>5.8299999999999998E-2</v>
      </c>
      <c r="G744">
        <v>1.0683</v>
      </c>
      <c r="H744">
        <f t="shared" si="113"/>
        <v>0.08</v>
      </c>
      <c r="I744">
        <f t="shared" si="114"/>
        <v>5.8299999999999977E-2</v>
      </c>
      <c r="J744">
        <f t="shared" si="115"/>
        <v>0</v>
      </c>
      <c r="K744" s="14">
        <f t="shared" si="117"/>
        <v>0</v>
      </c>
      <c r="L744">
        <f t="shared" si="118"/>
        <v>0</v>
      </c>
      <c r="M744">
        <f t="shared" si="119"/>
        <v>0.08</v>
      </c>
      <c r="N744">
        <f t="shared" si="120"/>
        <v>5.8299999999999977E-2</v>
      </c>
    </row>
    <row r="745" spans="1:14" x14ac:dyDescent="0.25">
      <c r="A745" t="s">
        <v>1472</v>
      </c>
      <c r="B745" t="s">
        <v>1471</v>
      </c>
      <c r="C745" t="s">
        <v>2036</v>
      </c>
      <c r="D745">
        <f t="shared" si="111"/>
        <v>1.17</v>
      </c>
      <c r="E745">
        <f t="shared" si="112"/>
        <v>0.08</v>
      </c>
      <c r="F745">
        <f t="shared" si="116"/>
        <v>5.8299999999999998E-2</v>
      </c>
      <c r="G745">
        <v>1.0683</v>
      </c>
      <c r="H745">
        <f t="shared" si="113"/>
        <v>0.08</v>
      </c>
      <c r="I745">
        <f t="shared" si="114"/>
        <v>5.8299999999999977E-2</v>
      </c>
      <c r="J745">
        <f t="shared" si="115"/>
        <v>0</v>
      </c>
      <c r="K745" s="14">
        <f t="shared" si="117"/>
        <v>0</v>
      </c>
      <c r="L745">
        <f t="shared" si="118"/>
        <v>0</v>
      </c>
      <c r="M745">
        <f t="shared" si="119"/>
        <v>0.08</v>
      </c>
      <c r="N745">
        <f t="shared" si="120"/>
        <v>5.8299999999999977E-2</v>
      </c>
    </row>
    <row r="746" spans="1:14" x14ac:dyDescent="0.25">
      <c r="A746" t="s">
        <v>1468</v>
      </c>
      <c r="B746" t="s">
        <v>1467</v>
      </c>
      <c r="C746" t="s">
        <v>2036</v>
      </c>
      <c r="D746">
        <f t="shared" si="111"/>
        <v>1.17</v>
      </c>
      <c r="E746">
        <f t="shared" si="112"/>
        <v>0.08</v>
      </c>
      <c r="F746">
        <f t="shared" si="116"/>
        <v>5.8299999999999998E-2</v>
      </c>
      <c r="G746">
        <v>1.0683</v>
      </c>
      <c r="H746">
        <f t="shared" si="113"/>
        <v>0.08</v>
      </c>
      <c r="I746">
        <f t="shared" si="114"/>
        <v>5.8299999999999977E-2</v>
      </c>
      <c r="J746">
        <f t="shared" si="115"/>
        <v>0</v>
      </c>
      <c r="K746" s="14">
        <f t="shared" si="117"/>
        <v>0</v>
      </c>
      <c r="L746">
        <f t="shared" si="118"/>
        <v>0</v>
      </c>
      <c r="M746">
        <f t="shared" si="119"/>
        <v>0.08</v>
      </c>
      <c r="N746">
        <f t="shared" si="120"/>
        <v>5.8299999999999977E-2</v>
      </c>
    </row>
    <row r="747" spans="1:14" x14ac:dyDescent="0.25">
      <c r="A747" t="s">
        <v>1458</v>
      </c>
      <c r="B747" t="s">
        <v>1457</v>
      </c>
      <c r="C747" t="s">
        <v>2036</v>
      </c>
      <c r="D747">
        <f t="shared" si="111"/>
        <v>1.17</v>
      </c>
      <c r="E747">
        <f t="shared" si="112"/>
        <v>0.08</v>
      </c>
      <c r="F747">
        <f t="shared" si="116"/>
        <v>5.8299999999999998E-2</v>
      </c>
      <c r="G747">
        <v>1.0683</v>
      </c>
      <c r="H747">
        <f t="shared" si="113"/>
        <v>0.08</v>
      </c>
      <c r="I747">
        <f t="shared" si="114"/>
        <v>5.8299999999999977E-2</v>
      </c>
      <c r="J747">
        <f t="shared" si="115"/>
        <v>0</v>
      </c>
      <c r="K747" s="14">
        <f t="shared" si="117"/>
        <v>0</v>
      </c>
      <c r="L747">
        <f t="shared" si="118"/>
        <v>0</v>
      </c>
      <c r="M747">
        <f t="shared" si="119"/>
        <v>0.08</v>
      </c>
      <c r="N747">
        <f t="shared" si="120"/>
        <v>5.8299999999999977E-2</v>
      </c>
    </row>
    <row r="748" spans="1:14" x14ac:dyDescent="0.25">
      <c r="A748" t="s">
        <v>1446</v>
      </c>
      <c r="B748" t="s">
        <v>1445</v>
      </c>
      <c r="C748" t="s">
        <v>2036</v>
      </c>
      <c r="D748">
        <f t="shared" si="111"/>
        <v>1.17</v>
      </c>
      <c r="E748">
        <f t="shared" si="112"/>
        <v>0.08</v>
      </c>
      <c r="F748">
        <f t="shared" si="116"/>
        <v>5.8299999999999998E-2</v>
      </c>
      <c r="G748">
        <v>1.0683</v>
      </c>
      <c r="H748">
        <f t="shared" si="113"/>
        <v>0.08</v>
      </c>
      <c r="I748">
        <f t="shared" si="114"/>
        <v>5.8299999999999977E-2</v>
      </c>
      <c r="J748">
        <f t="shared" si="115"/>
        <v>0</v>
      </c>
      <c r="K748" s="14">
        <f t="shared" si="117"/>
        <v>0</v>
      </c>
      <c r="L748">
        <f t="shared" si="118"/>
        <v>0</v>
      </c>
      <c r="M748">
        <f t="shared" si="119"/>
        <v>0.08</v>
      </c>
      <c r="N748">
        <f t="shared" si="120"/>
        <v>5.8299999999999977E-2</v>
      </c>
    </row>
    <row r="749" spans="1:14" x14ac:dyDescent="0.25">
      <c r="A749" t="s">
        <v>1420</v>
      </c>
      <c r="B749" t="s">
        <v>1419</v>
      </c>
      <c r="C749" t="s">
        <v>2036</v>
      </c>
      <c r="D749">
        <f t="shared" si="111"/>
        <v>1.17</v>
      </c>
      <c r="E749">
        <f t="shared" si="112"/>
        <v>0.08</v>
      </c>
      <c r="F749">
        <f t="shared" si="116"/>
        <v>5.8299999999999998E-2</v>
      </c>
      <c r="G749">
        <v>1.0683</v>
      </c>
      <c r="H749">
        <f t="shared" si="113"/>
        <v>0.08</v>
      </c>
      <c r="I749">
        <f t="shared" si="114"/>
        <v>5.8299999999999977E-2</v>
      </c>
      <c r="J749">
        <f t="shared" si="115"/>
        <v>0</v>
      </c>
      <c r="K749" s="14">
        <f t="shared" si="117"/>
        <v>0</v>
      </c>
      <c r="L749">
        <f t="shared" si="118"/>
        <v>0</v>
      </c>
      <c r="M749">
        <f t="shared" si="119"/>
        <v>0.08</v>
      </c>
      <c r="N749">
        <f t="shared" si="120"/>
        <v>5.8299999999999977E-2</v>
      </c>
    </row>
    <row r="750" spans="1:14" x14ac:dyDescent="0.25">
      <c r="A750" t="s">
        <v>1418</v>
      </c>
      <c r="B750" t="s">
        <v>1417</v>
      </c>
      <c r="C750" t="s">
        <v>2036</v>
      </c>
      <c r="D750">
        <f t="shared" si="111"/>
        <v>1.17</v>
      </c>
      <c r="E750">
        <f t="shared" si="112"/>
        <v>0.08</v>
      </c>
      <c r="F750">
        <f t="shared" si="116"/>
        <v>5.8299999999999998E-2</v>
      </c>
      <c r="G750">
        <v>1.0683</v>
      </c>
      <c r="H750">
        <f t="shared" si="113"/>
        <v>0.08</v>
      </c>
      <c r="I750">
        <f t="shared" si="114"/>
        <v>5.8299999999999977E-2</v>
      </c>
      <c r="J750">
        <f t="shared" si="115"/>
        <v>0</v>
      </c>
      <c r="K750" s="14">
        <f t="shared" si="117"/>
        <v>0</v>
      </c>
      <c r="L750">
        <f t="shared" si="118"/>
        <v>0</v>
      </c>
      <c r="M750">
        <f t="shared" si="119"/>
        <v>0.08</v>
      </c>
      <c r="N750">
        <f t="shared" si="120"/>
        <v>5.8299999999999977E-2</v>
      </c>
    </row>
    <row r="751" spans="1:14" x14ac:dyDescent="0.25">
      <c r="A751" t="s">
        <v>1416</v>
      </c>
      <c r="B751" t="s">
        <v>1415</v>
      </c>
      <c r="C751" t="s">
        <v>2036</v>
      </c>
      <c r="D751">
        <f t="shared" si="111"/>
        <v>1.17</v>
      </c>
      <c r="E751">
        <f t="shared" si="112"/>
        <v>0.08</v>
      </c>
      <c r="F751">
        <f t="shared" si="116"/>
        <v>5.8299999999999998E-2</v>
      </c>
      <c r="G751">
        <v>1.0683</v>
      </c>
      <c r="H751">
        <f t="shared" si="113"/>
        <v>0.08</v>
      </c>
      <c r="I751">
        <f t="shared" si="114"/>
        <v>5.8299999999999977E-2</v>
      </c>
      <c r="J751">
        <f t="shared" si="115"/>
        <v>0</v>
      </c>
      <c r="K751" s="14">
        <f t="shared" si="117"/>
        <v>0</v>
      </c>
      <c r="L751">
        <f t="shared" si="118"/>
        <v>0</v>
      </c>
      <c r="M751">
        <f t="shared" si="119"/>
        <v>0.08</v>
      </c>
      <c r="N751">
        <f t="shared" si="120"/>
        <v>5.8299999999999977E-2</v>
      </c>
    </row>
    <row r="752" spans="1:14" x14ac:dyDescent="0.25">
      <c r="A752" t="s">
        <v>1412</v>
      </c>
      <c r="B752" t="s">
        <v>1411</v>
      </c>
      <c r="C752" t="s">
        <v>2036</v>
      </c>
      <c r="D752">
        <f t="shared" si="111"/>
        <v>1.17</v>
      </c>
      <c r="E752">
        <f t="shared" si="112"/>
        <v>0.08</v>
      </c>
      <c r="F752">
        <f t="shared" si="116"/>
        <v>5.8299999999999998E-2</v>
      </c>
      <c r="G752">
        <v>1.0683</v>
      </c>
      <c r="H752">
        <f t="shared" si="113"/>
        <v>0.08</v>
      </c>
      <c r="I752">
        <f t="shared" si="114"/>
        <v>5.8299999999999977E-2</v>
      </c>
      <c r="J752">
        <f t="shared" si="115"/>
        <v>0</v>
      </c>
      <c r="K752" s="14">
        <f t="shared" si="117"/>
        <v>0</v>
      </c>
      <c r="L752">
        <f t="shared" si="118"/>
        <v>0</v>
      </c>
      <c r="M752">
        <f t="shared" si="119"/>
        <v>0.08</v>
      </c>
      <c r="N752">
        <f t="shared" si="120"/>
        <v>5.8299999999999977E-2</v>
      </c>
    </row>
    <row r="753" spans="1:14" x14ac:dyDescent="0.25">
      <c r="A753" t="s">
        <v>1406</v>
      </c>
      <c r="B753" t="s">
        <v>1405</v>
      </c>
      <c r="C753" t="s">
        <v>2036</v>
      </c>
      <c r="D753">
        <f t="shared" si="111"/>
        <v>1.17</v>
      </c>
      <c r="E753">
        <f t="shared" si="112"/>
        <v>0.08</v>
      </c>
      <c r="F753">
        <f t="shared" si="116"/>
        <v>5.8299999999999998E-2</v>
      </c>
      <c r="G753">
        <v>1.0683</v>
      </c>
      <c r="H753">
        <f t="shared" si="113"/>
        <v>0.08</v>
      </c>
      <c r="I753">
        <f t="shared" si="114"/>
        <v>5.8299999999999977E-2</v>
      </c>
      <c r="J753">
        <f t="shared" si="115"/>
        <v>0</v>
      </c>
      <c r="K753" s="14">
        <f t="shared" si="117"/>
        <v>0</v>
      </c>
      <c r="L753">
        <f t="shared" si="118"/>
        <v>0</v>
      </c>
      <c r="M753">
        <f t="shared" si="119"/>
        <v>0.08</v>
      </c>
      <c r="N753">
        <f t="shared" si="120"/>
        <v>5.8299999999999977E-2</v>
      </c>
    </row>
    <row r="754" spans="1:14" x14ac:dyDescent="0.25">
      <c r="A754" t="s">
        <v>1404</v>
      </c>
      <c r="B754" t="s">
        <v>1403</v>
      </c>
      <c r="C754" t="s">
        <v>2036</v>
      </c>
      <c r="D754">
        <f t="shared" si="111"/>
        <v>1.17</v>
      </c>
      <c r="E754">
        <f t="shared" si="112"/>
        <v>0.08</v>
      </c>
      <c r="F754">
        <f t="shared" si="116"/>
        <v>5.8299999999999998E-2</v>
      </c>
      <c r="G754">
        <v>1.0683</v>
      </c>
      <c r="H754">
        <f t="shared" si="113"/>
        <v>0.08</v>
      </c>
      <c r="I754">
        <f t="shared" si="114"/>
        <v>5.8299999999999977E-2</v>
      </c>
      <c r="J754">
        <f t="shared" si="115"/>
        <v>0</v>
      </c>
      <c r="K754" s="14">
        <f t="shared" si="117"/>
        <v>0</v>
      </c>
      <c r="L754">
        <f t="shared" si="118"/>
        <v>0</v>
      </c>
      <c r="M754">
        <f t="shared" si="119"/>
        <v>0.08</v>
      </c>
      <c r="N754">
        <f t="shared" si="120"/>
        <v>5.8299999999999977E-2</v>
      </c>
    </row>
    <row r="755" spans="1:14" x14ac:dyDescent="0.25">
      <c r="A755" t="s">
        <v>1400</v>
      </c>
      <c r="B755" t="s">
        <v>1399</v>
      </c>
      <c r="C755" t="s">
        <v>2036</v>
      </c>
      <c r="D755">
        <f t="shared" si="111"/>
        <v>1.17</v>
      </c>
      <c r="E755">
        <f t="shared" si="112"/>
        <v>0.08</v>
      </c>
      <c r="F755">
        <f t="shared" si="116"/>
        <v>5.8299999999999998E-2</v>
      </c>
      <c r="G755">
        <v>1.0683</v>
      </c>
      <c r="H755">
        <f t="shared" si="113"/>
        <v>0.08</v>
      </c>
      <c r="I755">
        <f t="shared" si="114"/>
        <v>5.8299999999999977E-2</v>
      </c>
      <c r="J755">
        <f t="shared" si="115"/>
        <v>0</v>
      </c>
      <c r="K755" s="14">
        <f t="shared" si="117"/>
        <v>0</v>
      </c>
      <c r="L755">
        <f t="shared" si="118"/>
        <v>0</v>
      </c>
      <c r="M755">
        <f t="shared" si="119"/>
        <v>0.08</v>
      </c>
      <c r="N755">
        <f t="shared" si="120"/>
        <v>5.8299999999999977E-2</v>
      </c>
    </row>
    <row r="756" spans="1:14" x14ac:dyDescent="0.25">
      <c r="A756" t="s">
        <v>1398</v>
      </c>
      <c r="B756" t="s">
        <v>1397</v>
      </c>
      <c r="C756" t="s">
        <v>2036</v>
      </c>
      <c r="D756">
        <f t="shared" si="111"/>
        <v>1.17</v>
      </c>
      <c r="E756">
        <f t="shared" si="112"/>
        <v>0.08</v>
      </c>
      <c r="F756">
        <f t="shared" si="116"/>
        <v>5.8299999999999998E-2</v>
      </c>
      <c r="G756">
        <v>1.0683</v>
      </c>
      <c r="H756">
        <f t="shared" si="113"/>
        <v>0.08</v>
      </c>
      <c r="I756">
        <f t="shared" si="114"/>
        <v>5.8299999999999977E-2</v>
      </c>
      <c r="J756">
        <f t="shared" si="115"/>
        <v>0</v>
      </c>
      <c r="K756" s="14">
        <f t="shared" si="117"/>
        <v>0</v>
      </c>
      <c r="L756">
        <f t="shared" si="118"/>
        <v>0</v>
      </c>
      <c r="M756">
        <f t="shared" si="119"/>
        <v>0.08</v>
      </c>
      <c r="N756">
        <f t="shared" si="120"/>
        <v>5.8299999999999977E-2</v>
      </c>
    </row>
    <row r="757" spans="1:14" x14ac:dyDescent="0.25">
      <c r="A757" t="s">
        <v>1396</v>
      </c>
      <c r="B757" t="s">
        <v>1395</v>
      </c>
      <c r="C757" t="s">
        <v>2036</v>
      </c>
      <c r="D757">
        <f t="shared" si="111"/>
        <v>1.17</v>
      </c>
      <c r="E757">
        <f t="shared" si="112"/>
        <v>0.08</v>
      </c>
      <c r="F757">
        <f t="shared" si="116"/>
        <v>5.8299999999999998E-2</v>
      </c>
      <c r="G757">
        <v>1.0683</v>
      </c>
      <c r="H757">
        <f t="shared" si="113"/>
        <v>0.08</v>
      </c>
      <c r="I757">
        <f t="shared" si="114"/>
        <v>5.8299999999999977E-2</v>
      </c>
      <c r="J757">
        <f t="shared" si="115"/>
        <v>0</v>
      </c>
      <c r="K757" s="14">
        <f t="shared" si="117"/>
        <v>0</v>
      </c>
      <c r="L757">
        <f t="shared" si="118"/>
        <v>0</v>
      </c>
      <c r="M757">
        <f t="shared" si="119"/>
        <v>0.08</v>
      </c>
      <c r="N757">
        <f t="shared" si="120"/>
        <v>5.8299999999999977E-2</v>
      </c>
    </row>
    <row r="758" spans="1:14" x14ac:dyDescent="0.25">
      <c r="A758" t="s">
        <v>1388</v>
      </c>
      <c r="B758" t="s">
        <v>1387</v>
      </c>
      <c r="C758" t="s">
        <v>2036</v>
      </c>
      <c r="D758">
        <f t="shared" si="111"/>
        <v>1.17</v>
      </c>
      <c r="E758">
        <f t="shared" si="112"/>
        <v>0.08</v>
      </c>
      <c r="F758">
        <f t="shared" si="116"/>
        <v>5.8299999999999998E-2</v>
      </c>
      <c r="G758">
        <v>1.0683</v>
      </c>
      <c r="H758">
        <f t="shared" si="113"/>
        <v>0.08</v>
      </c>
      <c r="I758">
        <f t="shared" si="114"/>
        <v>5.8299999999999977E-2</v>
      </c>
      <c r="J758">
        <f t="shared" si="115"/>
        <v>0</v>
      </c>
      <c r="K758" s="14">
        <f t="shared" si="117"/>
        <v>0</v>
      </c>
      <c r="L758">
        <f t="shared" si="118"/>
        <v>0</v>
      </c>
      <c r="M758">
        <f t="shared" si="119"/>
        <v>0.08</v>
      </c>
      <c r="N758">
        <f t="shared" si="120"/>
        <v>5.8299999999999977E-2</v>
      </c>
    </row>
    <row r="759" spans="1:14" x14ac:dyDescent="0.25">
      <c r="A759" t="s">
        <v>1384</v>
      </c>
      <c r="B759" t="s">
        <v>1383</v>
      </c>
      <c r="C759" t="s">
        <v>2036</v>
      </c>
      <c r="D759">
        <f t="shared" si="111"/>
        <v>1.17</v>
      </c>
      <c r="E759">
        <f t="shared" si="112"/>
        <v>0.08</v>
      </c>
      <c r="F759">
        <f t="shared" si="116"/>
        <v>5.8299999999999998E-2</v>
      </c>
      <c r="G759">
        <v>1.0683</v>
      </c>
      <c r="H759">
        <f t="shared" si="113"/>
        <v>0.08</v>
      </c>
      <c r="I759">
        <f t="shared" si="114"/>
        <v>5.8299999999999977E-2</v>
      </c>
      <c r="J759">
        <f t="shared" si="115"/>
        <v>0</v>
      </c>
      <c r="K759" s="14">
        <f t="shared" si="117"/>
        <v>0</v>
      </c>
      <c r="L759">
        <f t="shared" si="118"/>
        <v>0</v>
      </c>
      <c r="M759">
        <f t="shared" si="119"/>
        <v>0.08</v>
      </c>
      <c r="N759">
        <f t="shared" si="120"/>
        <v>5.8299999999999977E-2</v>
      </c>
    </row>
    <row r="760" spans="1:14" x14ac:dyDescent="0.25">
      <c r="A760" t="s">
        <v>1382</v>
      </c>
      <c r="B760" t="s">
        <v>1381</v>
      </c>
      <c r="C760" t="s">
        <v>2036</v>
      </c>
      <c r="D760">
        <f t="shared" si="111"/>
        <v>1.17</v>
      </c>
      <c r="E760">
        <f t="shared" si="112"/>
        <v>0.08</v>
      </c>
      <c r="F760">
        <f t="shared" si="116"/>
        <v>5.8299999999999998E-2</v>
      </c>
      <c r="G760">
        <v>1.0683</v>
      </c>
      <c r="H760">
        <f t="shared" si="113"/>
        <v>0.08</v>
      </c>
      <c r="I760">
        <f t="shared" si="114"/>
        <v>5.8299999999999977E-2</v>
      </c>
      <c r="J760">
        <f t="shared" si="115"/>
        <v>0</v>
      </c>
      <c r="K760" s="14">
        <f t="shared" si="117"/>
        <v>0</v>
      </c>
      <c r="L760">
        <f t="shared" si="118"/>
        <v>0</v>
      </c>
      <c r="M760">
        <f t="shared" si="119"/>
        <v>0.08</v>
      </c>
      <c r="N760">
        <f t="shared" si="120"/>
        <v>5.8299999999999977E-2</v>
      </c>
    </row>
    <row r="761" spans="1:14" x14ac:dyDescent="0.25">
      <c r="A761" t="s">
        <v>1364</v>
      </c>
      <c r="B761" t="s">
        <v>1363</v>
      </c>
      <c r="C761" t="s">
        <v>2036</v>
      </c>
      <c r="D761">
        <f t="shared" si="111"/>
        <v>1.17</v>
      </c>
      <c r="E761">
        <f t="shared" si="112"/>
        <v>0.08</v>
      </c>
      <c r="F761">
        <f t="shared" si="116"/>
        <v>5.8299999999999998E-2</v>
      </c>
      <c r="G761">
        <v>1.0683</v>
      </c>
      <c r="H761">
        <f t="shared" si="113"/>
        <v>0.08</v>
      </c>
      <c r="I761">
        <f t="shared" si="114"/>
        <v>5.8299999999999977E-2</v>
      </c>
      <c r="J761">
        <f t="shared" si="115"/>
        <v>0</v>
      </c>
      <c r="K761" s="14">
        <f t="shared" si="117"/>
        <v>0</v>
      </c>
      <c r="L761">
        <f t="shared" si="118"/>
        <v>0</v>
      </c>
      <c r="M761">
        <f t="shared" si="119"/>
        <v>0.08</v>
      </c>
      <c r="N761">
        <f t="shared" si="120"/>
        <v>5.8299999999999977E-2</v>
      </c>
    </row>
    <row r="762" spans="1:14" x14ac:dyDescent="0.25">
      <c r="A762" t="s">
        <v>1358</v>
      </c>
      <c r="B762" t="s">
        <v>1357</v>
      </c>
      <c r="C762" t="s">
        <v>2036</v>
      </c>
      <c r="D762">
        <f t="shared" si="111"/>
        <v>1.17</v>
      </c>
      <c r="E762">
        <f t="shared" si="112"/>
        <v>0.08</v>
      </c>
      <c r="F762">
        <f t="shared" si="116"/>
        <v>5.8299999999999998E-2</v>
      </c>
      <c r="G762">
        <v>1.0683</v>
      </c>
      <c r="H762">
        <f t="shared" si="113"/>
        <v>0.08</v>
      </c>
      <c r="I762">
        <f t="shared" si="114"/>
        <v>5.8299999999999977E-2</v>
      </c>
      <c r="J762">
        <f t="shared" si="115"/>
        <v>0</v>
      </c>
      <c r="K762" s="14">
        <f t="shared" si="117"/>
        <v>0</v>
      </c>
      <c r="L762">
        <f t="shared" si="118"/>
        <v>0</v>
      </c>
      <c r="M762">
        <f t="shared" si="119"/>
        <v>0.08</v>
      </c>
      <c r="N762">
        <f t="shared" si="120"/>
        <v>5.8299999999999977E-2</v>
      </c>
    </row>
    <row r="763" spans="1:14" x14ac:dyDescent="0.25">
      <c r="A763" t="s">
        <v>1356</v>
      </c>
      <c r="B763" t="s">
        <v>1355</v>
      </c>
      <c r="C763" t="s">
        <v>2036</v>
      </c>
      <c r="D763">
        <f t="shared" si="111"/>
        <v>1.17</v>
      </c>
      <c r="E763">
        <f t="shared" si="112"/>
        <v>0.08</v>
      </c>
      <c r="F763">
        <f t="shared" si="116"/>
        <v>5.8299999999999998E-2</v>
      </c>
      <c r="G763">
        <v>1.0683</v>
      </c>
      <c r="H763">
        <f t="shared" si="113"/>
        <v>0.08</v>
      </c>
      <c r="I763">
        <f t="shared" si="114"/>
        <v>5.8299999999999977E-2</v>
      </c>
      <c r="J763">
        <f t="shared" si="115"/>
        <v>0</v>
      </c>
      <c r="K763" s="14">
        <f t="shared" si="117"/>
        <v>0</v>
      </c>
      <c r="L763">
        <f t="shared" si="118"/>
        <v>0</v>
      </c>
      <c r="M763">
        <f t="shared" si="119"/>
        <v>0.08</v>
      </c>
      <c r="N763">
        <f t="shared" si="120"/>
        <v>5.8299999999999977E-2</v>
      </c>
    </row>
    <row r="764" spans="1:14" x14ac:dyDescent="0.25">
      <c r="A764" t="s">
        <v>1354</v>
      </c>
      <c r="B764" t="s">
        <v>1353</v>
      </c>
      <c r="C764" t="s">
        <v>2036</v>
      </c>
      <c r="D764">
        <f t="shared" si="111"/>
        <v>1.17</v>
      </c>
      <c r="E764">
        <f t="shared" si="112"/>
        <v>0.08</v>
      </c>
      <c r="F764">
        <f t="shared" si="116"/>
        <v>5.8299999999999998E-2</v>
      </c>
      <c r="G764">
        <v>1.0683</v>
      </c>
      <c r="H764">
        <f t="shared" si="113"/>
        <v>0.08</v>
      </c>
      <c r="I764">
        <f t="shared" si="114"/>
        <v>5.8299999999999977E-2</v>
      </c>
      <c r="J764">
        <f t="shared" si="115"/>
        <v>0</v>
      </c>
      <c r="K764" s="14">
        <f t="shared" si="117"/>
        <v>0</v>
      </c>
      <c r="L764">
        <f t="shared" si="118"/>
        <v>0</v>
      </c>
      <c r="M764">
        <f t="shared" si="119"/>
        <v>0.08</v>
      </c>
      <c r="N764">
        <f t="shared" si="120"/>
        <v>5.8299999999999977E-2</v>
      </c>
    </row>
    <row r="765" spans="1:14" x14ac:dyDescent="0.25">
      <c r="A765" t="s">
        <v>1350</v>
      </c>
      <c r="B765" t="s">
        <v>1349</v>
      </c>
      <c r="C765" t="s">
        <v>2036</v>
      </c>
      <c r="D765">
        <f t="shared" si="111"/>
        <v>1.17</v>
      </c>
      <c r="E765">
        <f t="shared" si="112"/>
        <v>0.08</v>
      </c>
      <c r="F765">
        <f t="shared" si="116"/>
        <v>5.8299999999999998E-2</v>
      </c>
      <c r="G765">
        <v>1.0683</v>
      </c>
      <c r="H765">
        <f t="shared" si="113"/>
        <v>0.08</v>
      </c>
      <c r="I765">
        <f t="shared" si="114"/>
        <v>5.8299999999999977E-2</v>
      </c>
      <c r="J765">
        <f t="shared" si="115"/>
        <v>0</v>
      </c>
      <c r="K765" s="14">
        <f t="shared" si="117"/>
        <v>0</v>
      </c>
      <c r="L765">
        <f t="shared" si="118"/>
        <v>0</v>
      </c>
      <c r="M765">
        <f t="shared" si="119"/>
        <v>0.08</v>
      </c>
      <c r="N765">
        <f t="shared" si="120"/>
        <v>5.8299999999999977E-2</v>
      </c>
    </row>
    <row r="766" spans="1:14" x14ac:dyDescent="0.25">
      <c r="A766" t="s">
        <v>1348</v>
      </c>
      <c r="B766" t="s">
        <v>1347</v>
      </c>
      <c r="C766" t="s">
        <v>2036</v>
      </c>
      <c r="D766">
        <f t="shared" si="111"/>
        <v>1.17</v>
      </c>
      <c r="E766">
        <f t="shared" si="112"/>
        <v>0.08</v>
      </c>
      <c r="F766">
        <f t="shared" si="116"/>
        <v>5.8299999999999998E-2</v>
      </c>
      <c r="G766">
        <v>1.0683</v>
      </c>
      <c r="H766">
        <f t="shared" si="113"/>
        <v>0.08</v>
      </c>
      <c r="I766">
        <f t="shared" si="114"/>
        <v>5.8299999999999977E-2</v>
      </c>
      <c r="J766">
        <f t="shared" si="115"/>
        <v>0</v>
      </c>
      <c r="K766" s="14">
        <f t="shared" si="117"/>
        <v>0</v>
      </c>
      <c r="L766">
        <f t="shared" si="118"/>
        <v>0</v>
      </c>
      <c r="M766">
        <f t="shared" si="119"/>
        <v>0.08</v>
      </c>
      <c r="N766">
        <f t="shared" si="120"/>
        <v>5.8299999999999977E-2</v>
      </c>
    </row>
    <row r="767" spans="1:14" x14ac:dyDescent="0.25">
      <c r="A767" t="s">
        <v>1334</v>
      </c>
      <c r="B767" t="s">
        <v>1333</v>
      </c>
      <c r="C767" t="s">
        <v>2036</v>
      </c>
      <c r="D767">
        <f t="shared" si="111"/>
        <v>1.17</v>
      </c>
      <c r="E767">
        <f t="shared" si="112"/>
        <v>0.08</v>
      </c>
      <c r="F767">
        <f t="shared" si="116"/>
        <v>5.8299999999999998E-2</v>
      </c>
      <c r="G767">
        <v>1.0683</v>
      </c>
      <c r="H767">
        <f t="shared" si="113"/>
        <v>0.08</v>
      </c>
      <c r="I767">
        <f t="shared" si="114"/>
        <v>5.8299999999999977E-2</v>
      </c>
      <c r="J767">
        <f t="shared" si="115"/>
        <v>0</v>
      </c>
      <c r="K767" s="14">
        <f t="shared" si="117"/>
        <v>0</v>
      </c>
      <c r="L767">
        <f t="shared" si="118"/>
        <v>0</v>
      </c>
      <c r="M767">
        <f t="shared" si="119"/>
        <v>0.08</v>
      </c>
      <c r="N767">
        <f t="shared" si="120"/>
        <v>5.8299999999999977E-2</v>
      </c>
    </row>
    <row r="768" spans="1:14" x14ac:dyDescent="0.25">
      <c r="A768" t="s">
        <v>1320</v>
      </c>
      <c r="B768" t="s">
        <v>1319</v>
      </c>
      <c r="C768" t="s">
        <v>2036</v>
      </c>
      <c r="D768">
        <f t="shared" si="111"/>
        <v>1.17</v>
      </c>
      <c r="E768">
        <f t="shared" si="112"/>
        <v>0.08</v>
      </c>
      <c r="F768">
        <f t="shared" si="116"/>
        <v>5.8299999999999998E-2</v>
      </c>
      <c r="G768">
        <v>1.0683</v>
      </c>
      <c r="H768">
        <f t="shared" si="113"/>
        <v>0.08</v>
      </c>
      <c r="I768">
        <f t="shared" si="114"/>
        <v>5.8299999999999977E-2</v>
      </c>
      <c r="J768">
        <f t="shared" si="115"/>
        <v>0</v>
      </c>
      <c r="K768" s="14">
        <f t="shared" si="117"/>
        <v>0</v>
      </c>
      <c r="L768">
        <f t="shared" si="118"/>
        <v>0</v>
      </c>
      <c r="M768">
        <f t="shared" si="119"/>
        <v>0.08</v>
      </c>
      <c r="N768">
        <f t="shared" si="120"/>
        <v>5.8299999999999977E-2</v>
      </c>
    </row>
    <row r="769" spans="1:14" x14ac:dyDescent="0.25">
      <c r="A769" t="s">
        <v>1312</v>
      </c>
      <c r="B769" t="s">
        <v>1311</v>
      </c>
      <c r="C769" t="s">
        <v>2038</v>
      </c>
      <c r="D769">
        <f t="shared" si="111"/>
        <v>1.17</v>
      </c>
      <c r="E769">
        <f t="shared" si="112"/>
        <v>0.08</v>
      </c>
      <c r="F769">
        <f t="shared" si="116"/>
        <v>5.8299999999999998E-2</v>
      </c>
      <c r="G769">
        <v>1.0683</v>
      </c>
      <c r="H769">
        <f t="shared" si="113"/>
        <v>0.08</v>
      </c>
      <c r="I769">
        <f t="shared" si="114"/>
        <v>5.8299999999999977E-2</v>
      </c>
      <c r="J769">
        <f t="shared" si="115"/>
        <v>0</v>
      </c>
      <c r="K769" s="14">
        <f t="shared" si="117"/>
        <v>0</v>
      </c>
      <c r="L769">
        <f t="shared" si="118"/>
        <v>0</v>
      </c>
      <c r="M769">
        <f t="shared" si="119"/>
        <v>0.08</v>
      </c>
      <c r="N769">
        <f t="shared" si="120"/>
        <v>5.8299999999999977E-2</v>
      </c>
    </row>
    <row r="770" spans="1:14" x14ac:dyDescent="0.25">
      <c r="A770" t="s">
        <v>1308</v>
      </c>
      <c r="B770" t="s">
        <v>1307</v>
      </c>
      <c r="C770" t="s">
        <v>2036</v>
      </c>
      <c r="D770">
        <f t="shared" ref="D770:D833" si="121">VLOOKUP(A770,tax_rates,3,FALSE)</f>
        <v>1.17</v>
      </c>
      <c r="E770">
        <f t="shared" ref="E770:E833" si="122">MAX(0.04,MIN(0.08,D770-1))</f>
        <v>0.08</v>
      </c>
      <c r="F770">
        <f t="shared" si="116"/>
        <v>5.8299999999999998E-2</v>
      </c>
      <c r="G770">
        <v>1.0683</v>
      </c>
      <c r="H770">
        <f t="shared" ref="H770:H833" si="123">MAX(MIN(0.08,G770-0.93),0)</f>
        <v>0.08</v>
      </c>
      <c r="I770">
        <f t="shared" ref="I770:I833" si="124">MAX(0,MIN(G770-0.93-H770,0.0583))</f>
        <v>5.8299999999999977E-2</v>
      </c>
      <c r="J770">
        <f t="shared" ref="J770:J833" si="125">IF(C770="y",G770-0.93-H770-I770,0)</f>
        <v>0</v>
      </c>
      <c r="K770" s="14">
        <f t="shared" si="117"/>
        <v>0</v>
      </c>
      <c r="L770">
        <f t="shared" si="118"/>
        <v>0</v>
      </c>
      <c r="M770">
        <f t="shared" si="119"/>
        <v>0.08</v>
      </c>
      <c r="N770">
        <f t="shared" si="120"/>
        <v>5.8299999999999977E-2</v>
      </c>
    </row>
    <row r="771" spans="1:14" x14ac:dyDescent="0.25">
      <c r="A771" t="s">
        <v>1280</v>
      </c>
      <c r="B771" t="s">
        <v>1279</v>
      </c>
      <c r="C771" t="s">
        <v>2036</v>
      </c>
      <c r="D771">
        <f t="shared" si="121"/>
        <v>1.17</v>
      </c>
      <c r="E771">
        <f t="shared" si="122"/>
        <v>0.08</v>
      </c>
      <c r="F771">
        <f t="shared" ref="F771:F834" si="126">MIN(MAX(D771-1-E771,0),0.0583)</f>
        <v>5.8299999999999998E-2</v>
      </c>
      <c r="G771">
        <v>1.0683</v>
      </c>
      <c r="H771">
        <f t="shared" si="123"/>
        <v>0.08</v>
      </c>
      <c r="I771">
        <f t="shared" si="124"/>
        <v>5.8299999999999977E-2</v>
      </c>
      <c r="J771">
        <f t="shared" si="125"/>
        <v>0</v>
      </c>
      <c r="K771" s="14">
        <f t="shared" ref="K771:K834" si="127">H771-E771</f>
        <v>0</v>
      </c>
      <c r="L771">
        <f t="shared" ref="L771:L834" si="128">I771-F771</f>
        <v>0</v>
      </c>
      <c r="M771">
        <f t="shared" ref="M771:M834" si="129">MIN(E771,H771)</f>
        <v>0.08</v>
      </c>
      <c r="N771">
        <f t="shared" si="120"/>
        <v>5.8299999999999977E-2</v>
      </c>
    </row>
    <row r="772" spans="1:14" x14ac:dyDescent="0.25">
      <c r="A772" t="s">
        <v>1270</v>
      </c>
      <c r="B772" t="s">
        <v>1269</v>
      </c>
      <c r="C772" t="s">
        <v>2036</v>
      </c>
      <c r="D772">
        <f t="shared" si="121"/>
        <v>1.17</v>
      </c>
      <c r="E772">
        <f t="shared" si="122"/>
        <v>0.08</v>
      </c>
      <c r="F772">
        <f t="shared" si="126"/>
        <v>5.8299999999999998E-2</v>
      </c>
      <c r="G772">
        <v>1.0683</v>
      </c>
      <c r="H772">
        <f t="shared" si="123"/>
        <v>0.08</v>
      </c>
      <c r="I772">
        <f t="shared" si="124"/>
        <v>5.8299999999999977E-2</v>
      </c>
      <c r="J772">
        <f t="shared" si="125"/>
        <v>0</v>
      </c>
      <c r="K772" s="14">
        <f t="shared" si="127"/>
        <v>0</v>
      </c>
      <c r="L772">
        <f t="shared" si="128"/>
        <v>0</v>
      </c>
      <c r="M772">
        <f t="shared" si="129"/>
        <v>0.08</v>
      </c>
      <c r="N772">
        <f t="shared" si="120"/>
        <v>5.8299999999999977E-2</v>
      </c>
    </row>
    <row r="773" spans="1:14" x14ac:dyDescent="0.25">
      <c r="A773" t="s">
        <v>1264</v>
      </c>
      <c r="B773" t="s">
        <v>1263</v>
      </c>
      <c r="C773" t="s">
        <v>2036</v>
      </c>
      <c r="D773">
        <f t="shared" si="121"/>
        <v>1.17</v>
      </c>
      <c r="E773">
        <f t="shared" si="122"/>
        <v>0.08</v>
      </c>
      <c r="F773">
        <f t="shared" si="126"/>
        <v>5.8299999999999998E-2</v>
      </c>
      <c r="G773">
        <v>1.0683</v>
      </c>
      <c r="H773">
        <f t="shared" si="123"/>
        <v>0.08</v>
      </c>
      <c r="I773">
        <f t="shared" si="124"/>
        <v>5.8299999999999977E-2</v>
      </c>
      <c r="J773">
        <f t="shared" si="125"/>
        <v>0</v>
      </c>
      <c r="K773" s="14">
        <f t="shared" si="127"/>
        <v>0</v>
      </c>
      <c r="L773">
        <f t="shared" si="128"/>
        <v>0</v>
      </c>
      <c r="M773">
        <f t="shared" si="129"/>
        <v>0.08</v>
      </c>
      <c r="N773">
        <f t="shared" si="120"/>
        <v>5.8299999999999977E-2</v>
      </c>
    </row>
    <row r="774" spans="1:14" x14ac:dyDescent="0.25">
      <c r="A774" t="s">
        <v>1254</v>
      </c>
      <c r="B774" t="s">
        <v>1253</v>
      </c>
      <c r="C774" t="s">
        <v>2036</v>
      </c>
      <c r="D774">
        <f t="shared" si="121"/>
        <v>1.17</v>
      </c>
      <c r="E774">
        <f t="shared" si="122"/>
        <v>0.08</v>
      </c>
      <c r="F774">
        <f t="shared" si="126"/>
        <v>5.8299999999999998E-2</v>
      </c>
      <c r="G774">
        <v>1.0683</v>
      </c>
      <c r="H774">
        <f t="shared" si="123"/>
        <v>0.08</v>
      </c>
      <c r="I774">
        <f t="shared" si="124"/>
        <v>5.8299999999999977E-2</v>
      </c>
      <c r="J774">
        <f t="shared" si="125"/>
        <v>0</v>
      </c>
      <c r="K774" s="14">
        <f t="shared" si="127"/>
        <v>0</v>
      </c>
      <c r="L774">
        <f t="shared" si="128"/>
        <v>0</v>
      </c>
      <c r="M774">
        <f t="shared" si="129"/>
        <v>0.08</v>
      </c>
      <c r="N774">
        <f t="shared" si="120"/>
        <v>5.8299999999999977E-2</v>
      </c>
    </row>
    <row r="775" spans="1:14" x14ac:dyDescent="0.25">
      <c r="A775" t="s">
        <v>1246</v>
      </c>
      <c r="B775" t="s">
        <v>1245</v>
      </c>
      <c r="C775" t="s">
        <v>2036</v>
      </c>
      <c r="D775">
        <f t="shared" si="121"/>
        <v>1.17</v>
      </c>
      <c r="E775">
        <f t="shared" si="122"/>
        <v>0.08</v>
      </c>
      <c r="F775">
        <f t="shared" si="126"/>
        <v>5.8299999999999998E-2</v>
      </c>
      <c r="G775">
        <v>1.0683</v>
      </c>
      <c r="H775">
        <f t="shared" si="123"/>
        <v>0.08</v>
      </c>
      <c r="I775">
        <f t="shared" si="124"/>
        <v>5.8299999999999977E-2</v>
      </c>
      <c r="J775">
        <f t="shared" si="125"/>
        <v>0</v>
      </c>
      <c r="K775" s="14">
        <f t="shared" si="127"/>
        <v>0</v>
      </c>
      <c r="L775">
        <f t="shared" si="128"/>
        <v>0</v>
      </c>
      <c r="M775">
        <f t="shared" si="129"/>
        <v>0.08</v>
      </c>
      <c r="N775">
        <f t="shared" si="120"/>
        <v>5.8299999999999977E-2</v>
      </c>
    </row>
    <row r="776" spans="1:14" x14ac:dyDescent="0.25">
      <c r="A776" t="s">
        <v>1238</v>
      </c>
      <c r="B776" t="s">
        <v>1237</v>
      </c>
      <c r="C776" t="s">
        <v>2036</v>
      </c>
      <c r="D776">
        <f t="shared" si="121"/>
        <v>1.17</v>
      </c>
      <c r="E776">
        <f t="shared" si="122"/>
        <v>0.08</v>
      </c>
      <c r="F776">
        <f t="shared" si="126"/>
        <v>5.8299999999999998E-2</v>
      </c>
      <c r="G776">
        <v>1.0683</v>
      </c>
      <c r="H776">
        <f t="shared" si="123"/>
        <v>0.08</v>
      </c>
      <c r="I776">
        <f t="shared" si="124"/>
        <v>5.8299999999999977E-2</v>
      </c>
      <c r="J776">
        <f t="shared" si="125"/>
        <v>0</v>
      </c>
      <c r="K776" s="14">
        <f t="shared" si="127"/>
        <v>0</v>
      </c>
      <c r="L776">
        <f t="shared" si="128"/>
        <v>0</v>
      </c>
      <c r="M776">
        <f t="shared" si="129"/>
        <v>0.08</v>
      </c>
      <c r="N776">
        <f t="shared" si="120"/>
        <v>5.8299999999999977E-2</v>
      </c>
    </row>
    <row r="777" spans="1:14" x14ac:dyDescent="0.25">
      <c r="A777" t="s">
        <v>1228</v>
      </c>
      <c r="B777" t="s">
        <v>1227</v>
      </c>
      <c r="C777" t="s">
        <v>2036</v>
      </c>
      <c r="D777">
        <f t="shared" si="121"/>
        <v>1.17</v>
      </c>
      <c r="E777">
        <f t="shared" si="122"/>
        <v>0.08</v>
      </c>
      <c r="F777">
        <f t="shared" si="126"/>
        <v>5.8299999999999998E-2</v>
      </c>
      <c r="G777">
        <v>1.0683</v>
      </c>
      <c r="H777">
        <f t="shared" si="123"/>
        <v>0.08</v>
      </c>
      <c r="I777">
        <f t="shared" si="124"/>
        <v>5.8299999999999977E-2</v>
      </c>
      <c r="J777">
        <f t="shared" si="125"/>
        <v>0</v>
      </c>
      <c r="K777" s="14">
        <f t="shared" si="127"/>
        <v>0</v>
      </c>
      <c r="L777">
        <f t="shared" si="128"/>
        <v>0</v>
      </c>
      <c r="M777">
        <f t="shared" si="129"/>
        <v>0.08</v>
      </c>
      <c r="N777">
        <f t="shared" si="120"/>
        <v>5.8299999999999977E-2</v>
      </c>
    </row>
    <row r="778" spans="1:14" x14ac:dyDescent="0.25">
      <c r="A778" t="s">
        <v>1226</v>
      </c>
      <c r="B778" t="s">
        <v>1225</v>
      </c>
      <c r="C778" t="s">
        <v>2036</v>
      </c>
      <c r="D778">
        <f t="shared" si="121"/>
        <v>1.17</v>
      </c>
      <c r="E778">
        <f t="shared" si="122"/>
        <v>0.08</v>
      </c>
      <c r="F778">
        <f t="shared" si="126"/>
        <v>5.8299999999999998E-2</v>
      </c>
      <c r="G778">
        <v>1.0683</v>
      </c>
      <c r="H778">
        <f t="shared" si="123"/>
        <v>0.08</v>
      </c>
      <c r="I778">
        <f t="shared" si="124"/>
        <v>5.8299999999999977E-2</v>
      </c>
      <c r="J778">
        <f t="shared" si="125"/>
        <v>0</v>
      </c>
      <c r="K778" s="14">
        <f t="shared" si="127"/>
        <v>0</v>
      </c>
      <c r="L778">
        <f t="shared" si="128"/>
        <v>0</v>
      </c>
      <c r="M778">
        <f t="shared" si="129"/>
        <v>0.08</v>
      </c>
      <c r="N778">
        <f t="shared" si="120"/>
        <v>5.8299999999999977E-2</v>
      </c>
    </row>
    <row r="779" spans="1:14" x14ac:dyDescent="0.25">
      <c r="A779" t="s">
        <v>1220</v>
      </c>
      <c r="B779" t="s">
        <v>1219</v>
      </c>
      <c r="C779" t="s">
        <v>2036</v>
      </c>
      <c r="D779">
        <f t="shared" si="121"/>
        <v>1.17</v>
      </c>
      <c r="E779">
        <f t="shared" si="122"/>
        <v>0.08</v>
      </c>
      <c r="F779">
        <f t="shared" si="126"/>
        <v>5.8299999999999998E-2</v>
      </c>
      <c r="G779">
        <v>1.0683</v>
      </c>
      <c r="H779">
        <f t="shared" si="123"/>
        <v>0.08</v>
      </c>
      <c r="I779">
        <f t="shared" si="124"/>
        <v>5.8299999999999977E-2</v>
      </c>
      <c r="J779">
        <f t="shared" si="125"/>
        <v>0</v>
      </c>
      <c r="K779" s="14">
        <f t="shared" si="127"/>
        <v>0</v>
      </c>
      <c r="L779">
        <f t="shared" si="128"/>
        <v>0</v>
      </c>
      <c r="M779">
        <f t="shared" si="129"/>
        <v>0.08</v>
      </c>
      <c r="N779">
        <f t="shared" si="120"/>
        <v>5.8299999999999977E-2</v>
      </c>
    </row>
    <row r="780" spans="1:14" x14ac:dyDescent="0.25">
      <c r="A780" t="s">
        <v>1212</v>
      </c>
      <c r="B780" t="s">
        <v>1211</v>
      </c>
      <c r="C780" t="s">
        <v>2036</v>
      </c>
      <c r="D780">
        <f t="shared" si="121"/>
        <v>1.17</v>
      </c>
      <c r="E780">
        <f t="shared" si="122"/>
        <v>0.08</v>
      </c>
      <c r="F780">
        <f t="shared" si="126"/>
        <v>5.8299999999999998E-2</v>
      </c>
      <c r="G780">
        <v>1.0683</v>
      </c>
      <c r="H780">
        <f t="shared" si="123"/>
        <v>0.08</v>
      </c>
      <c r="I780">
        <f t="shared" si="124"/>
        <v>5.8299999999999977E-2</v>
      </c>
      <c r="J780">
        <f t="shared" si="125"/>
        <v>0</v>
      </c>
      <c r="K780" s="14">
        <f t="shared" si="127"/>
        <v>0</v>
      </c>
      <c r="L780">
        <f t="shared" si="128"/>
        <v>0</v>
      </c>
      <c r="M780">
        <f t="shared" si="129"/>
        <v>0.08</v>
      </c>
      <c r="N780">
        <f t="shared" si="120"/>
        <v>5.8299999999999977E-2</v>
      </c>
    </row>
    <row r="781" spans="1:14" x14ac:dyDescent="0.25">
      <c r="A781" t="s">
        <v>1208</v>
      </c>
      <c r="B781" t="s">
        <v>1207</v>
      </c>
      <c r="C781" t="s">
        <v>2036</v>
      </c>
      <c r="D781">
        <f t="shared" si="121"/>
        <v>1.17</v>
      </c>
      <c r="E781">
        <f t="shared" si="122"/>
        <v>0.08</v>
      </c>
      <c r="F781">
        <f t="shared" si="126"/>
        <v>5.8299999999999998E-2</v>
      </c>
      <c r="G781">
        <v>1.0683</v>
      </c>
      <c r="H781">
        <f t="shared" si="123"/>
        <v>0.08</v>
      </c>
      <c r="I781">
        <f t="shared" si="124"/>
        <v>5.8299999999999977E-2</v>
      </c>
      <c r="J781">
        <f t="shared" si="125"/>
        <v>0</v>
      </c>
      <c r="K781" s="14">
        <f t="shared" si="127"/>
        <v>0</v>
      </c>
      <c r="L781">
        <f t="shared" si="128"/>
        <v>0</v>
      </c>
      <c r="M781">
        <f t="shared" si="129"/>
        <v>0.08</v>
      </c>
      <c r="N781">
        <f t="shared" si="120"/>
        <v>5.8299999999999977E-2</v>
      </c>
    </row>
    <row r="782" spans="1:14" x14ac:dyDescent="0.25">
      <c r="A782" t="s">
        <v>1206</v>
      </c>
      <c r="B782" t="s">
        <v>1205</v>
      </c>
      <c r="C782" t="s">
        <v>2036</v>
      </c>
      <c r="D782">
        <f t="shared" si="121"/>
        <v>1.17</v>
      </c>
      <c r="E782">
        <f t="shared" si="122"/>
        <v>0.08</v>
      </c>
      <c r="F782">
        <f t="shared" si="126"/>
        <v>5.8299999999999998E-2</v>
      </c>
      <c r="G782">
        <v>1.0683</v>
      </c>
      <c r="H782">
        <f t="shared" si="123"/>
        <v>0.08</v>
      </c>
      <c r="I782">
        <f t="shared" si="124"/>
        <v>5.8299999999999977E-2</v>
      </c>
      <c r="J782">
        <f t="shared" si="125"/>
        <v>0</v>
      </c>
      <c r="K782" s="14">
        <f t="shared" si="127"/>
        <v>0</v>
      </c>
      <c r="L782">
        <f t="shared" si="128"/>
        <v>0</v>
      </c>
      <c r="M782">
        <f t="shared" si="129"/>
        <v>0.08</v>
      </c>
      <c r="N782">
        <f t="shared" si="120"/>
        <v>5.8299999999999977E-2</v>
      </c>
    </row>
    <row r="783" spans="1:14" x14ac:dyDescent="0.25">
      <c r="A783" t="s">
        <v>1202</v>
      </c>
      <c r="B783" t="s">
        <v>1201</v>
      </c>
      <c r="C783" t="s">
        <v>2036</v>
      </c>
      <c r="D783">
        <f t="shared" si="121"/>
        <v>1.17</v>
      </c>
      <c r="E783">
        <f t="shared" si="122"/>
        <v>0.08</v>
      </c>
      <c r="F783">
        <f t="shared" si="126"/>
        <v>5.8299999999999998E-2</v>
      </c>
      <c r="G783">
        <v>1.0683</v>
      </c>
      <c r="H783">
        <f t="shared" si="123"/>
        <v>0.08</v>
      </c>
      <c r="I783">
        <f t="shared" si="124"/>
        <v>5.8299999999999977E-2</v>
      </c>
      <c r="J783">
        <f t="shared" si="125"/>
        <v>0</v>
      </c>
      <c r="K783" s="14">
        <f t="shared" si="127"/>
        <v>0</v>
      </c>
      <c r="L783">
        <f t="shared" si="128"/>
        <v>0</v>
      </c>
      <c r="M783">
        <f t="shared" si="129"/>
        <v>0.08</v>
      </c>
      <c r="N783">
        <f t="shared" si="120"/>
        <v>5.8299999999999977E-2</v>
      </c>
    </row>
    <row r="784" spans="1:14" x14ac:dyDescent="0.25">
      <c r="A784" t="s">
        <v>1200</v>
      </c>
      <c r="B784" t="s">
        <v>1199</v>
      </c>
      <c r="C784" t="s">
        <v>2036</v>
      </c>
      <c r="D784">
        <f t="shared" si="121"/>
        <v>1.17</v>
      </c>
      <c r="E784">
        <f t="shared" si="122"/>
        <v>0.08</v>
      </c>
      <c r="F784">
        <f t="shared" si="126"/>
        <v>5.8299999999999998E-2</v>
      </c>
      <c r="G784">
        <v>1.0683</v>
      </c>
      <c r="H784">
        <f t="shared" si="123"/>
        <v>0.08</v>
      </c>
      <c r="I784">
        <f t="shared" si="124"/>
        <v>5.8299999999999977E-2</v>
      </c>
      <c r="J784">
        <f t="shared" si="125"/>
        <v>0</v>
      </c>
      <c r="K784" s="14">
        <f t="shared" si="127"/>
        <v>0</v>
      </c>
      <c r="L784">
        <f t="shared" si="128"/>
        <v>0</v>
      </c>
      <c r="M784">
        <f t="shared" si="129"/>
        <v>0.08</v>
      </c>
      <c r="N784">
        <f t="shared" si="120"/>
        <v>5.8299999999999977E-2</v>
      </c>
    </row>
    <row r="785" spans="1:14" x14ac:dyDescent="0.25">
      <c r="A785" t="s">
        <v>1198</v>
      </c>
      <c r="B785" t="s">
        <v>1197</v>
      </c>
      <c r="C785" t="s">
        <v>2036</v>
      </c>
      <c r="D785">
        <f t="shared" si="121"/>
        <v>1.17</v>
      </c>
      <c r="E785">
        <f t="shared" si="122"/>
        <v>0.08</v>
      </c>
      <c r="F785">
        <f t="shared" si="126"/>
        <v>5.8299999999999998E-2</v>
      </c>
      <c r="G785">
        <v>1.0683</v>
      </c>
      <c r="H785">
        <f t="shared" si="123"/>
        <v>0.08</v>
      </c>
      <c r="I785">
        <f t="shared" si="124"/>
        <v>5.8299999999999977E-2</v>
      </c>
      <c r="J785">
        <f t="shared" si="125"/>
        <v>0</v>
      </c>
      <c r="K785" s="14">
        <f t="shared" si="127"/>
        <v>0</v>
      </c>
      <c r="L785">
        <f t="shared" si="128"/>
        <v>0</v>
      </c>
      <c r="M785">
        <f t="shared" si="129"/>
        <v>0.08</v>
      </c>
      <c r="N785">
        <f t="shared" si="120"/>
        <v>5.8299999999999977E-2</v>
      </c>
    </row>
    <row r="786" spans="1:14" x14ac:dyDescent="0.25">
      <c r="A786" t="s">
        <v>1196</v>
      </c>
      <c r="B786" t="s">
        <v>1195</v>
      </c>
      <c r="C786" t="s">
        <v>2036</v>
      </c>
      <c r="D786">
        <f t="shared" si="121"/>
        <v>1.17</v>
      </c>
      <c r="E786">
        <f t="shared" si="122"/>
        <v>0.08</v>
      </c>
      <c r="F786">
        <f t="shared" si="126"/>
        <v>5.8299999999999998E-2</v>
      </c>
      <c r="G786">
        <v>1.0683</v>
      </c>
      <c r="H786">
        <f t="shared" si="123"/>
        <v>0.08</v>
      </c>
      <c r="I786">
        <f t="shared" si="124"/>
        <v>5.8299999999999977E-2</v>
      </c>
      <c r="J786">
        <f t="shared" si="125"/>
        <v>0</v>
      </c>
      <c r="K786" s="14">
        <f t="shared" si="127"/>
        <v>0</v>
      </c>
      <c r="L786">
        <f t="shared" si="128"/>
        <v>0</v>
      </c>
      <c r="M786">
        <f t="shared" si="129"/>
        <v>0.08</v>
      </c>
      <c r="N786">
        <f t="shared" si="120"/>
        <v>5.8299999999999977E-2</v>
      </c>
    </row>
    <row r="787" spans="1:14" x14ac:dyDescent="0.25">
      <c r="A787" t="s">
        <v>1194</v>
      </c>
      <c r="B787" t="s">
        <v>1193</v>
      </c>
      <c r="C787" t="s">
        <v>2036</v>
      </c>
      <c r="D787">
        <f t="shared" si="121"/>
        <v>1.17</v>
      </c>
      <c r="E787">
        <f t="shared" si="122"/>
        <v>0.08</v>
      </c>
      <c r="F787">
        <f t="shared" si="126"/>
        <v>5.8299999999999998E-2</v>
      </c>
      <c r="G787">
        <v>1.0683</v>
      </c>
      <c r="H787">
        <f t="shared" si="123"/>
        <v>0.08</v>
      </c>
      <c r="I787">
        <f t="shared" si="124"/>
        <v>5.8299999999999977E-2</v>
      </c>
      <c r="J787">
        <f t="shared" si="125"/>
        <v>0</v>
      </c>
      <c r="K787" s="14">
        <f t="shared" si="127"/>
        <v>0</v>
      </c>
      <c r="L787">
        <f t="shared" si="128"/>
        <v>0</v>
      </c>
      <c r="M787">
        <f t="shared" si="129"/>
        <v>0.08</v>
      </c>
      <c r="N787">
        <f t="shared" si="120"/>
        <v>5.8299999999999977E-2</v>
      </c>
    </row>
    <row r="788" spans="1:14" x14ac:dyDescent="0.25">
      <c r="A788" t="s">
        <v>1192</v>
      </c>
      <c r="B788" t="s">
        <v>1191</v>
      </c>
      <c r="C788" t="s">
        <v>2036</v>
      </c>
      <c r="D788">
        <f t="shared" si="121"/>
        <v>1.17</v>
      </c>
      <c r="E788">
        <f t="shared" si="122"/>
        <v>0.08</v>
      </c>
      <c r="F788">
        <f t="shared" si="126"/>
        <v>5.8299999999999998E-2</v>
      </c>
      <c r="G788">
        <v>1.0683</v>
      </c>
      <c r="H788">
        <f t="shared" si="123"/>
        <v>0.08</v>
      </c>
      <c r="I788">
        <f t="shared" si="124"/>
        <v>5.8299999999999977E-2</v>
      </c>
      <c r="J788">
        <f t="shared" si="125"/>
        <v>0</v>
      </c>
      <c r="K788" s="14">
        <f t="shared" si="127"/>
        <v>0</v>
      </c>
      <c r="L788">
        <f t="shared" si="128"/>
        <v>0</v>
      </c>
      <c r="M788">
        <f t="shared" si="129"/>
        <v>0.08</v>
      </c>
      <c r="N788">
        <f t="shared" si="120"/>
        <v>5.8299999999999977E-2</v>
      </c>
    </row>
    <row r="789" spans="1:14" x14ac:dyDescent="0.25">
      <c r="A789" t="s">
        <v>1190</v>
      </c>
      <c r="B789" t="s">
        <v>1189</v>
      </c>
      <c r="C789" t="s">
        <v>2036</v>
      </c>
      <c r="D789">
        <f t="shared" si="121"/>
        <v>1.17</v>
      </c>
      <c r="E789">
        <f t="shared" si="122"/>
        <v>0.08</v>
      </c>
      <c r="F789">
        <f t="shared" si="126"/>
        <v>5.8299999999999998E-2</v>
      </c>
      <c r="G789">
        <v>1.0683</v>
      </c>
      <c r="H789">
        <f t="shared" si="123"/>
        <v>0.08</v>
      </c>
      <c r="I789">
        <f t="shared" si="124"/>
        <v>5.8299999999999977E-2</v>
      </c>
      <c r="J789">
        <f t="shared" si="125"/>
        <v>0</v>
      </c>
      <c r="K789" s="14">
        <f t="shared" si="127"/>
        <v>0</v>
      </c>
      <c r="L789">
        <f t="shared" si="128"/>
        <v>0</v>
      </c>
      <c r="M789">
        <f t="shared" si="129"/>
        <v>0.08</v>
      </c>
      <c r="N789">
        <f t="shared" si="120"/>
        <v>5.8299999999999977E-2</v>
      </c>
    </row>
    <row r="790" spans="1:14" x14ac:dyDescent="0.25">
      <c r="A790" t="s">
        <v>1188</v>
      </c>
      <c r="B790" t="s">
        <v>1187</v>
      </c>
      <c r="C790" t="s">
        <v>2036</v>
      </c>
      <c r="D790">
        <f t="shared" si="121"/>
        <v>1.17</v>
      </c>
      <c r="E790">
        <f t="shared" si="122"/>
        <v>0.08</v>
      </c>
      <c r="F790">
        <f t="shared" si="126"/>
        <v>5.8299999999999998E-2</v>
      </c>
      <c r="G790">
        <v>1.0683</v>
      </c>
      <c r="H790">
        <f t="shared" si="123"/>
        <v>0.08</v>
      </c>
      <c r="I790">
        <f t="shared" si="124"/>
        <v>5.8299999999999977E-2</v>
      </c>
      <c r="J790">
        <f t="shared" si="125"/>
        <v>0</v>
      </c>
      <c r="K790" s="14">
        <f t="shared" si="127"/>
        <v>0</v>
      </c>
      <c r="L790">
        <f t="shared" si="128"/>
        <v>0</v>
      </c>
      <c r="M790">
        <f t="shared" si="129"/>
        <v>0.08</v>
      </c>
      <c r="N790">
        <f t="shared" ref="N790:N853" si="130">MIN(F790,I790)</f>
        <v>5.8299999999999977E-2</v>
      </c>
    </row>
    <row r="791" spans="1:14" x14ac:dyDescent="0.25">
      <c r="A791" t="s">
        <v>1182</v>
      </c>
      <c r="B791" t="s">
        <v>1181</v>
      </c>
      <c r="C791" t="s">
        <v>2036</v>
      </c>
      <c r="D791">
        <f t="shared" si="121"/>
        <v>1.17</v>
      </c>
      <c r="E791">
        <f t="shared" si="122"/>
        <v>0.08</v>
      </c>
      <c r="F791">
        <f t="shared" si="126"/>
        <v>5.8299999999999998E-2</v>
      </c>
      <c r="G791">
        <v>1.0683</v>
      </c>
      <c r="H791">
        <f t="shared" si="123"/>
        <v>0.08</v>
      </c>
      <c r="I791">
        <f t="shared" si="124"/>
        <v>5.8299999999999977E-2</v>
      </c>
      <c r="J791">
        <f t="shared" si="125"/>
        <v>0</v>
      </c>
      <c r="K791" s="14">
        <f t="shared" si="127"/>
        <v>0</v>
      </c>
      <c r="L791">
        <f t="shared" si="128"/>
        <v>0</v>
      </c>
      <c r="M791">
        <f t="shared" si="129"/>
        <v>0.08</v>
      </c>
      <c r="N791">
        <f t="shared" si="130"/>
        <v>5.8299999999999977E-2</v>
      </c>
    </row>
    <row r="792" spans="1:14" x14ac:dyDescent="0.25">
      <c r="A792" t="s">
        <v>1176</v>
      </c>
      <c r="B792" t="s">
        <v>1175</v>
      </c>
      <c r="C792" t="s">
        <v>2036</v>
      </c>
      <c r="D792">
        <f t="shared" si="121"/>
        <v>1.17</v>
      </c>
      <c r="E792">
        <f t="shared" si="122"/>
        <v>0.08</v>
      </c>
      <c r="F792">
        <f t="shared" si="126"/>
        <v>5.8299999999999998E-2</v>
      </c>
      <c r="G792">
        <v>1.0683</v>
      </c>
      <c r="H792">
        <f t="shared" si="123"/>
        <v>0.08</v>
      </c>
      <c r="I792">
        <f t="shared" si="124"/>
        <v>5.8299999999999977E-2</v>
      </c>
      <c r="J792">
        <f t="shared" si="125"/>
        <v>0</v>
      </c>
      <c r="K792" s="14">
        <f t="shared" si="127"/>
        <v>0</v>
      </c>
      <c r="L792">
        <f t="shared" si="128"/>
        <v>0</v>
      </c>
      <c r="M792">
        <f t="shared" si="129"/>
        <v>0.08</v>
      </c>
      <c r="N792">
        <f t="shared" si="130"/>
        <v>5.8299999999999977E-2</v>
      </c>
    </row>
    <row r="793" spans="1:14" x14ac:dyDescent="0.25">
      <c r="A793" t="s">
        <v>1162</v>
      </c>
      <c r="B793" t="s">
        <v>1161</v>
      </c>
      <c r="C793" t="s">
        <v>2036</v>
      </c>
      <c r="D793">
        <f t="shared" si="121"/>
        <v>1.17</v>
      </c>
      <c r="E793">
        <f t="shared" si="122"/>
        <v>0.08</v>
      </c>
      <c r="F793">
        <f t="shared" si="126"/>
        <v>5.8299999999999998E-2</v>
      </c>
      <c r="G793">
        <v>1.0683</v>
      </c>
      <c r="H793">
        <f t="shared" si="123"/>
        <v>0.08</v>
      </c>
      <c r="I793">
        <f t="shared" si="124"/>
        <v>5.8299999999999977E-2</v>
      </c>
      <c r="J793">
        <f t="shared" si="125"/>
        <v>0</v>
      </c>
      <c r="K793" s="14">
        <f t="shared" si="127"/>
        <v>0</v>
      </c>
      <c r="L793">
        <f t="shared" si="128"/>
        <v>0</v>
      </c>
      <c r="M793">
        <f t="shared" si="129"/>
        <v>0.08</v>
      </c>
      <c r="N793">
        <f t="shared" si="130"/>
        <v>5.8299999999999977E-2</v>
      </c>
    </row>
    <row r="794" spans="1:14" x14ac:dyDescent="0.25">
      <c r="A794" t="s">
        <v>1156</v>
      </c>
      <c r="B794" t="s">
        <v>1155</v>
      </c>
      <c r="C794" t="s">
        <v>2036</v>
      </c>
      <c r="D794">
        <f t="shared" si="121"/>
        <v>1.17</v>
      </c>
      <c r="E794">
        <f t="shared" si="122"/>
        <v>0.08</v>
      </c>
      <c r="F794">
        <f t="shared" si="126"/>
        <v>5.8299999999999998E-2</v>
      </c>
      <c r="G794">
        <v>1.0683</v>
      </c>
      <c r="H794">
        <f t="shared" si="123"/>
        <v>0.08</v>
      </c>
      <c r="I794">
        <f t="shared" si="124"/>
        <v>5.8299999999999977E-2</v>
      </c>
      <c r="J794">
        <f t="shared" si="125"/>
        <v>0</v>
      </c>
      <c r="K794" s="14">
        <f t="shared" si="127"/>
        <v>0</v>
      </c>
      <c r="L794">
        <f t="shared" si="128"/>
        <v>0</v>
      </c>
      <c r="M794">
        <f t="shared" si="129"/>
        <v>0.08</v>
      </c>
      <c r="N794">
        <f t="shared" si="130"/>
        <v>5.8299999999999977E-2</v>
      </c>
    </row>
    <row r="795" spans="1:14" x14ac:dyDescent="0.25">
      <c r="A795" t="s">
        <v>1132</v>
      </c>
      <c r="B795" t="s">
        <v>1131</v>
      </c>
      <c r="C795" t="s">
        <v>2036</v>
      </c>
      <c r="D795">
        <f t="shared" si="121"/>
        <v>1.17</v>
      </c>
      <c r="E795">
        <f t="shared" si="122"/>
        <v>0.08</v>
      </c>
      <c r="F795">
        <f t="shared" si="126"/>
        <v>5.8299999999999998E-2</v>
      </c>
      <c r="G795">
        <v>1.0683</v>
      </c>
      <c r="H795">
        <f t="shared" si="123"/>
        <v>0.08</v>
      </c>
      <c r="I795">
        <f t="shared" si="124"/>
        <v>5.8299999999999977E-2</v>
      </c>
      <c r="J795">
        <f t="shared" si="125"/>
        <v>0</v>
      </c>
      <c r="K795" s="14">
        <f t="shared" si="127"/>
        <v>0</v>
      </c>
      <c r="L795">
        <f t="shared" si="128"/>
        <v>0</v>
      </c>
      <c r="M795">
        <f t="shared" si="129"/>
        <v>0.08</v>
      </c>
      <c r="N795">
        <f t="shared" si="130"/>
        <v>5.8299999999999977E-2</v>
      </c>
    </row>
    <row r="796" spans="1:14" x14ac:dyDescent="0.25">
      <c r="A796" t="s">
        <v>1130</v>
      </c>
      <c r="B796" t="s">
        <v>1129</v>
      </c>
      <c r="C796" t="s">
        <v>2036</v>
      </c>
      <c r="D796">
        <f t="shared" si="121"/>
        <v>1.17</v>
      </c>
      <c r="E796">
        <f t="shared" si="122"/>
        <v>0.08</v>
      </c>
      <c r="F796">
        <f t="shared" si="126"/>
        <v>5.8299999999999998E-2</v>
      </c>
      <c r="G796">
        <v>1.0683</v>
      </c>
      <c r="H796">
        <f t="shared" si="123"/>
        <v>0.08</v>
      </c>
      <c r="I796">
        <f t="shared" si="124"/>
        <v>5.8299999999999977E-2</v>
      </c>
      <c r="J796">
        <f t="shared" si="125"/>
        <v>0</v>
      </c>
      <c r="K796" s="14">
        <f t="shared" si="127"/>
        <v>0</v>
      </c>
      <c r="L796">
        <f t="shared" si="128"/>
        <v>0</v>
      </c>
      <c r="M796">
        <f t="shared" si="129"/>
        <v>0.08</v>
      </c>
      <c r="N796">
        <f t="shared" si="130"/>
        <v>5.8299999999999977E-2</v>
      </c>
    </row>
    <row r="797" spans="1:14" x14ac:dyDescent="0.25">
      <c r="A797" t="s">
        <v>1128</v>
      </c>
      <c r="B797" t="s">
        <v>1127</v>
      </c>
      <c r="C797" t="s">
        <v>2036</v>
      </c>
      <c r="D797">
        <f t="shared" si="121"/>
        <v>1.17</v>
      </c>
      <c r="E797">
        <f t="shared" si="122"/>
        <v>0.08</v>
      </c>
      <c r="F797">
        <f t="shared" si="126"/>
        <v>5.8299999999999998E-2</v>
      </c>
      <c r="G797">
        <v>1.0683</v>
      </c>
      <c r="H797">
        <f t="shared" si="123"/>
        <v>0.08</v>
      </c>
      <c r="I797">
        <f t="shared" si="124"/>
        <v>5.8299999999999977E-2</v>
      </c>
      <c r="J797">
        <f t="shared" si="125"/>
        <v>0</v>
      </c>
      <c r="K797" s="14">
        <f t="shared" si="127"/>
        <v>0</v>
      </c>
      <c r="L797">
        <f t="shared" si="128"/>
        <v>0</v>
      </c>
      <c r="M797">
        <f t="shared" si="129"/>
        <v>0.08</v>
      </c>
      <c r="N797">
        <f t="shared" si="130"/>
        <v>5.8299999999999977E-2</v>
      </c>
    </row>
    <row r="798" spans="1:14" x14ac:dyDescent="0.25">
      <c r="A798" t="s">
        <v>1114</v>
      </c>
      <c r="B798" t="s">
        <v>1113</v>
      </c>
      <c r="C798" t="s">
        <v>2036</v>
      </c>
      <c r="D798">
        <f t="shared" si="121"/>
        <v>1.17</v>
      </c>
      <c r="E798">
        <f t="shared" si="122"/>
        <v>0.08</v>
      </c>
      <c r="F798">
        <f t="shared" si="126"/>
        <v>5.8299999999999998E-2</v>
      </c>
      <c r="G798">
        <v>1.0683</v>
      </c>
      <c r="H798">
        <f t="shared" si="123"/>
        <v>0.08</v>
      </c>
      <c r="I798">
        <f t="shared" si="124"/>
        <v>5.8299999999999977E-2</v>
      </c>
      <c r="J798">
        <f t="shared" si="125"/>
        <v>0</v>
      </c>
      <c r="K798" s="14">
        <f t="shared" si="127"/>
        <v>0</v>
      </c>
      <c r="L798">
        <f t="shared" si="128"/>
        <v>0</v>
      </c>
      <c r="M798">
        <f t="shared" si="129"/>
        <v>0.08</v>
      </c>
      <c r="N798">
        <f t="shared" si="130"/>
        <v>5.8299999999999977E-2</v>
      </c>
    </row>
    <row r="799" spans="1:14" x14ac:dyDescent="0.25">
      <c r="A799" t="s">
        <v>1088</v>
      </c>
      <c r="B799" t="s">
        <v>1087</v>
      </c>
      <c r="C799" t="s">
        <v>2036</v>
      </c>
      <c r="D799">
        <f t="shared" si="121"/>
        <v>1.17</v>
      </c>
      <c r="E799">
        <f t="shared" si="122"/>
        <v>0.08</v>
      </c>
      <c r="F799">
        <f t="shared" si="126"/>
        <v>5.8299999999999998E-2</v>
      </c>
      <c r="G799">
        <v>1.0683</v>
      </c>
      <c r="H799">
        <f t="shared" si="123"/>
        <v>0.08</v>
      </c>
      <c r="I799">
        <f t="shared" si="124"/>
        <v>5.8299999999999977E-2</v>
      </c>
      <c r="J799">
        <f t="shared" si="125"/>
        <v>0</v>
      </c>
      <c r="K799" s="14">
        <f t="shared" si="127"/>
        <v>0</v>
      </c>
      <c r="L799">
        <f t="shared" si="128"/>
        <v>0</v>
      </c>
      <c r="M799">
        <f t="shared" si="129"/>
        <v>0.08</v>
      </c>
      <c r="N799">
        <f t="shared" si="130"/>
        <v>5.8299999999999977E-2</v>
      </c>
    </row>
    <row r="800" spans="1:14" x14ac:dyDescent="0.25">
      <c r="A800" t="s">
        <v>1086</v>
      </c>
      <c r="B800" t="s">
        <v>1085</v>
      </c>
      <c r="C800" t="s">
        <v>2036</v>
      </c>
      <c r="D800">
        <f t="shared" si="121"/>
        <v>1.17</v>
      </c>
      <c r="E800">
        <f t="shared" si="122"/>
        <v>0.08</v>
      </c>
      <c r="F800">
        <f t="shared" si="126"/>
        <v>5.8299999999999998E-2</v>
      </c>
      <c r="G800">
        <v>1.0683</v>
      </c>
      <c r="H800">
        <f t="shared" si="123"/>
        <v>0.08</v>
      </c>
      <c r="I800">
        <f t="shared" si="124"/>
        <v>5.8299999999999977E-2</v>
      </c>
      <c r="J800">
        <f t="shared" si="125"/>
        <v>0</v>
      </c>
      <c r="K800" s="14">
        <f t="shared" si="127"/>
        <v>0</v>
      </c>
      <c r="L800">
        <f t="shared" si="128"/>
        <v>0</v>
      </c>
      <c r="M800">
        <f t="shared" si="129"/>
        <v>0.08</v>
      </c>
      <c r="N800">
        <f t="shared" si="130"/>
        <v>5.8299999999999977E-2</v>
      </c>
    </row>
    <row r="801" spans="1:14" x14ac:dyDescent="0.25">
      <c r="A801" t="s">
        <v>1074</v>
      </c>
      <c r="B801" t="s">
        <v>1073</v>
      </c>
      <c r="C801" t="s">
        <v>2036</v>
      </c>
      <c r="D801">
        <f t="shared" si="121"/>
        <v>1.17</v>
      </c>
      <c r="E801">
        <f t="shared" si="122"/>
        <v>0.08</v>
      </c>
      <c r="F801">
        <f t="shared" si="126"/>
        <v>5.8299999999999998E-2</v>
      </c>
      <c r="G801">
        <v>1.0683</v>
      </c>
      <c r="H801">
        <f t="shared" si="123"/>
        <v>0.08</v>
      </c>
      <c r="I801">
        <f t="shared" si="124"/>
        <v>5.8299999999999977E-2</v>
      </c>
      <c r="J801">
        <f t="shared" si="125"/>
        <v>0</v>
      </c>
      <c r="K801" s="14">
        <f t="shared" si="127"/>
        <v>0</v>
      </c>
      <c r="L801">
        <f t="shared" si="128"/>
        <v>0</v>
      </c>
      <c r="M801">
        <f t="shared" si="129"/>
        <v>0.08</v>
      </c>
      <c r="N801">
        <f t="shared" si="130"/>
        <v>5.8299999999999977E-2</v>
      </c>
    </row>
    <row r="802" spans="1:14" x14ac:dyDescent="0.25">
      <c r="A802" t="s">
        <v>1072</v>
      </c>
      <c r="B802" t="s">
        <v>1071</v>
      </c>
      <c r="C802" t="s">
        <v>2036</v>
      </c>
      <c r="D802">
        <f t="shared" si="121"/>
        <v>1.17</v>
      </c>
      <c r="E802">
        <f t="shared" si="122"/>
        <v>0.08</v>
      </c>
      <c r="F802">
        <f t="shared" si="126"/>
        <v>5.8299999999999998E-2</v>
      </c>
      <c r="G802">
        <v>1.0683</v>
      </c>
      <c r="H802">
        <f t="shared" si="123"/>
        <v>0.08</v>
      </c>
      <c r="I802">
        <f t="shared" si="124"/>
        <v>5.8299999999999977E-2</v>
      </c>
      <c r="J802">
        <f t="shared" si="125"/>
        <v>0</v>
      </c>
      <c r="K802" s="14">
        <f t="shared" si="127"/>
        <v>0</v>
      </c>
      <c r="L802">
        <f t="shared" si="128"/>
        <v>0</v>
      </c>
      <c r="M802">
        <f t="shared" si="129"/>
        <v>0.08</v>
      </c>
      <c r="N802">
        <f t="shared" si="130"/>
        <v>5.8299999999999977E-2</v>
      </c>
    </row>
    <row r="803" spans="1:14" x14ac:dyDescent="0.25">
      <c r="A803" t="s">
        <v>1066</v>
      </c>
      <c r="B803" t="s">
        <v>1065</v>
      </c>
      <c r="C803" t="s">
        <v>2036</v>
      </c>
      <c r="D803">
        <f t="shared" si="121"/>
        <v>1.17</v>
      </c>
      <c r="E803">
        <f t="shared" si="122"/>
        <v>0.08</v>
      </c>
      <c r="F803">
        <f t="shared" si="126"/>
        <v>5.8299999999999998E-2</v>
      </c>
      <c r="G803">
        <v>1.0683</v>
      </c>
      <c r="H803">
        <f t="shared" si="123"/>
        <v>0.08</v>
      </c>
      <c r="I803">
        <f t="shared" si="124"/>
        <v>5.8299999999999977E-2</v>
      </c>
      <c r="J803">
        <f t="shared" si="125"/>
        <v>0</v>
      </c>
      <c r="K803" s="14">
        <f t="shared" si="127"/>
        <v>0</v>
      </c>
      <c r="L803">
        <f t="shared" si="128"/>
        <v>0</v>
      </c>
      <c r="M803">
        <f t="shared" si="129"/>
        <v>0.08</v>
      </c>
      <c r="N803">
        <f t="shared" si="130"/>
        <v>5.8299999999999977E-2</v>
      </c>
    </row>
    <row r="804" spans="1:14" x14ac:dyDescent="0.25">
      <c r="A804" t="s">
        <v>1058</v>
      </c>
      <c r="B804" t="s">
        <v>1057</v>
      </c>
      <c r="C804" t="s">
        <v>2036</v>
      </c>
      <c r="D804">
        <f t="shared" si="121"/>
        <v>1.17</v>
      </c>
      <c r="E804">
        <f t="shared" si="122"/>
        <v>0.08</v>
      </c>
      <c r="F804">
        <f t="shared" si="126"/>
        <v>5.8299999999999998E-2</v>
      </c>
      <c r="G804">
        <v>1.0683</v>
      </c>
      <c r="H804">
        <f t="shared" si="123"/>
        <v>0.08</v>
      </c>
      <c r="I804">
        <f t="shared" si="124"/>
        <v>5.8299999999999977E-2</v>
      </c>
      <c r="J804">
        <f t="shared" si="125"/>
        <v>0</v>
      </c>
      <c r="K804" s="14">
        <f t="shared" si="127"/>
        <v>0</v>
      </c>
      <c r="L804">
        <f t="shared" si="128"/>
        <v>0</v>
      </c>
      <c r="M804">
        <f t="shared" si="129"/>
        <v>0.08</v>
      </c>
      <c r="N804">
        <f t="shared" si="130"/>
        <v>5.8299999999999977E-2</v>
      </c>
    </row>
    <row r="805" spans="1:14" x14ac:dyDescent="0.25">
      <c r="A805" t="s">
        <v>1052</v>
      </c>
      <c r="B805" t="s">
        <v>1051</v>
      </c>
      <c r="C805" t="s">
        <v>2036</v>
      </c>
      <c r="D805">
        <f t="shared" si="121"/>
        <v>1.17</v>
      </c>
      <c r="E805">
        <f t="shared" si="122"/>
        <v>0.08</v>
      </c>
      <c r="F805">
        <f t="shared" si="126"/>
        <v>5.8299999999999998E-2</v>
      </c>
      <c r="G805">
        <v>1.0683</v>
      </c>
      <c r="H805">
        <f t="shared" si="123"/>
        <v>0.08</v>
      </c>
      <c r="I805">
        <f t="shared" si="124"/>
        <v>5.8299999999999977E-2</v>
      </c>
      <c r="J805">
        <f t="shared" si="125"/>
        <v>0</v>
      </c>
      <c r="K805" s="14">
        <f t="shared" si="127"/>
        <v>0</v>
      </c>
      <c r="L805">
        <f t="shared" si="128"/>
        <v>0</v>
      </c>
      <c r="M805">
        <f t="shared" si="129"/>
        <v>0.08</v>
      </c>
      <c r="N805">
        <f t="shared" si="130"/>
        <v>5.8299999999999977E-2</v>
      </c>
    </row>
    <row r="806" spans="1:14" x14ac:dyDescent="0.25">
      <c r="A806" t="s">
        <v>1050</v>
      </c>
      <c r="B806" t="s">
        <v>1049</v>
      </c>
      <c r="C806" t="s">
        <v>2036</v>
      </c>
      <c r="D806">
        <f t="shared" si="121"/>
        <v>1.17</v>
      </c>
      <c r="E806">
        <f t="shared" si="122"/>
        <v>0.08</v>
      </c>
      <c r="F806">
        <f t="shared" si="126"/>
        <v>5.8299999999999998E-2</v>
      </c>
      <c r="G806">
        <v>1.0683</v>
      </c>
      <c r="H806">
        <f t="shared" si="123"/>
        <v>0.08</v>
      </c>
      <c r="I806">
        <f t="shared" si="124"/>
        <v>5.8299999999999977E-2</v>
      </c>
      <c r="J806">
        <f t="shared" si="125"/>
        <v>0</v>
      </c>
      <c r="K806" s="14">
        <f t="shared" si="127"/>
        <v>0</v>
      </c>
      <c r="L806">
        <f t="shared" si="128"/>
        <v>0</v>
      </c>
      <c r="M806">
        <f t="shared" si="129"/>
        <v>0.08</v>
      </c>
      <c r="N806">
        <f t="shared" si="130"/>
        <v>5.8299999999999977E-2</v>
      </c>
    </row>
    <row r="807" spans="1:14" x14ac:dyDescent="0.25">
      <c r="A807" t="s">
        <v>1046</v>
      </c>
      <c r="B807" t="s">
        <v>1045</v>
      </c>
      <c r="C807" t="s">
        <v>2036</v>
      </c>
      <c r="D807">
        <f t="shared" si="121"/>
        <v>1.17</v>
      </c>
      <c r="E807">
        <f t="shared" si="122"/>
        <v>0.08</v>
      </c>
      <c r="F807">
        <f t="shared" si="126"/>
        <v>5.8299999999999998E-2</v>
      </c>
      <c r="G807">
        <v>1.0683</v>
      </c>
      <c r="H807">
        <f t="shared" si="123"/>
        <v>0.08</v>
      </c>
      <c r="I807">
        <f t="shared" si="124"/>
        <v>5.8299999999999977E-2</v>
      </c>
      <c r="J807">
        <f t="shared" si="125"/>
        <v>0</v>
      </c>
      <c r="K807" s="14">
        <f t="shared" si="127"/>
        <v>0</v>
      </c>
      <c r="L807">
        <f t="shared" si="128"/>
        <v>0</v>
      </c>
      <c r="M807">
        <f t="shared" si="129"/>
        <v>0.08</v>
      </c>
      <c r="N807">
        <f t="shared" si="130"/>
        <v>5.8299999999999977E-2</v>
      </c>
    </row>
    <row r="808" spans="1:14" x14ac:dyDescent="0.25">
      <c r="A808" t="s">
        <v>1044</v>
      </c>
      <c r="B808" t="s">
        <v>1043</v>
      </c>
      <c r="C808" t="s">
        <v>2036</v>
      </c>
      <c r="D808">
        <f t="shared" si="121"/>
        <v>1.17</v>
      </c>
      <c r="E808">
        <f t="shared" si="122"/>
        <v>0.08</v>
      </c>
      <c r="F808">
        <f t="shared" si="126"/>
        <v>5.8299999999999998E-2</v>
      </c>
      <c r="G808">
        <v>1.0683</v>
      </c>
      <c r="H808">
        <f t="shared" si="123"/>
        <v>0.08</v>
      </c>
      <c r="I808">
        <f t="shared" si="124"/>
        <v>5.8299999999999977E-2</v>
      </c>
      <c r="J808">
        <f t="shared" si="125"/>
        <v>0</v>
      </c>
      <c r="K808" s="14">
        <f t="shared" si="127"/>
        <v>0</v>
      </c>
      <c r="L808">
        <f t="shared" si="128"/>
        <v>0</v>
      </c>
      <c r="M808">
        <f t="shared" si="129"/>
        <v>0.08</v>
      </c>
      <c r="N808">
        <f t="shared" si="130"/>
        <v>5.8299999999999977E-2</v>
      </c>
    </row>
    <row r="809" spans="1:14" x14ac:dyDescent="0.25">
      <c r="A809" t="s">
        <v>1042</v>
      </c>
      <c r="B809" t="s">
        <v>1041</v>
      </c>
      <c r="C809" t="s">
        <v>2036</v>
      </c>
      <c r="D809">
        <f t="shared" si="121"/>
        <v>1.17</v>
      </c>
      <c r="E809">
        <f t="shared" si="122"/>
        <v>0.08</v>
      </c>
      <c r="F809">
        <f t="shared" si="126"/>
        <v>5.8299999999999998E-2</v>
      </c>
      <c r="G809">
        <v>1.0683</v>
      </c>
      <c r="H809">
        <f t="shared" si="123"/>
        <v>0.08</v>
      </c>
      <c r="I809">
        <f t="shared" si="124"/>
        <v>5.8299999999999977E-2</v>
      </c>
      <c r="J809">
        <f t="shared" si="125"/>
        <v>0</v>
      </c>
      <c r="K809" s="14">
        <f t="shared" si="127"/>
        <v>0</v>
      </c>
      <c r="L809">
        <f t="shared" si="128"/>
        <v>0</v>
      </c>
      <c r="M809">
        <f t="shared" si="129"/>
        <v>0.08</v>
      </c>
      <c r="N809">
        <f t="shared" si="130"/>
        <v>5.8299999999999977E-2</v>
      </c>
    </row>
    <row r="810" spans="1:14" x14ac:dyDescent="0.25">
      <c r="A810" t="s">
        <v>1032</v>
      </c>
      <c r="B810" t="s">
        <v>1031</v>
      </c>
      <c r="C810" t="s">
        <v>2036</v>
      </c>
      <c r="D810">
        <f t="shared" si="121"/>
        <v>1.17</v>
      </c>
      <c r="E810">
        <f t="shared" si="122"/>
        <v>0.08</v>
      </c>
      <c r="F810">
        <f t="shared" si="126"/>
        <v>5.8299999999999998E-2</v>
      </c>
      <c r="G810">
        <v>1.0683</v>
      </c>
      <c r="H810">
        <f t="shared" si="123"/>
        <v>0.08</v>
      </c>
      <c r="I810">
        <f t="shared" si="124"/>
        <v>5.8299999999999977E-2</v>
      </c>
      <c r="J810">
        <f t="shared" si="125"/>
        <v>0</v>
      </c>
      <c r="K810" s="14">
        <f t="shared" si="127"/>
        <v>0</v>
      </c>
      <c r="L810">
        <f t="shared" si="128"/>
        <v>0</v>
      </c>
      <c r="M810">
        <f t="shared" si="129"/>
        <v>0.08</v>
      </c>
      <c r="N810">
        <f t="shared" si="130"/>
        <v>5.8299999999999977E-2</v>
      </c>
    </row>
    <row r="811" spans="1:14" x14ac:dyDescent="0.25">
      <c r="A811" t="s">
        <v>1030</v>
      </c>
      <c r="B811" t="s">
        <v>1029</v>
      </c>
      <c r="C811" t="s">
        <v>2036</v>
      </c>
      <c r="D811">
        <f t="shared" si="121"/>
        <v>1.17</v>
      </c>
      <c r="E811">
        <f t="shared" si="122"/>
        <v>0.08</v>
      </c>
      <c r="F811">
        <f t="shared" si="126"/>
        <v>5.8299999999999998E-2</v>
      </c>
      <c r="G811">
        <v>1.0683</v>
      </c>
      <c r="H811">
        <f t="shared" si="123"/>
        <v>0.08</v>
      </c>
      <c r="I811">
        <f t="shared" si="124"/>
        <v>5.8299999999999977E-2</v>
      </c>
      <c r="J811">
        <f t="shared" si="125"/>
        <v>0</v>
      </c>
      <c r="K811" s="14">
        <f t="shared" si="127"/>
        <v>0</v>
      </c>
      <c r="L811">
        <f t="shared" si="128"/>
        <v>0</v>
      </c>
      <c r="M811">
        <f t="shared" si="129"/>
        <v>0.08</v>
      </c>
      <c r="N811">
        <f t="shared" si="130"/>
        <v>5.8299999999999977E-2</v>
      </c>
    </row>
    <row r="812" spans="1:14" x14ac:dyDescent="0.25">
      <c r="A812" t="s">
        <v>1028</v>
      </c>
      <c r="B812" t="s">
        <v>1027</v>
      </c>
      <c r="C812" t="s">
        <v>2036</v>
      </c>
      <c r="D812">
        <f t="shared" si="121"/>
        <v>1.17</v>
      </c>
      <c r="E812">
        <f t="shared" si="122"/>
        <v>0.08</v>
      </c>
      <c r="F812">
        <f t="shared" si="126"/>
        <v>5.8299999999999998E-2</v>
      </c>
      <c r="G812">
        <v>1.0683</v>
      </c>
      <c r="H812">
        <f t="shared" si="123"/>
        <v>0.08</v>
      </c>
      <c r="I812">
        <f t="shared" si="124"/>
        <v>5.8299999999999977E-2</v>
      </c>
      <c r="J812">
        <f t="shared" si="125"/>
        <v>0</v>
      </c>
      <c r="K812" s="14">
        <f t="shared" si="127"/>
        <v>0</v>
      </c>
      <c r="L812">
        <f t="shared" si="128"/>
        <v>0</v>
      </c>
      <c r="M812">
        <f t="shared" si="129"/>
        <v>0.08</v>
      </c>
      <c r="N812">
        <f t="shared" si="130"/>
        <v>5.8299999999999977E-2</v>
      </c>
    </row>
    <row r="813" spans="1:14" x14ac:dyDescent="0.25">
      <c r="A813" t="s">
        <v>1014</v>
      </c>
      <c r="B813" t="s">
        <v>1013</v>
      </c>
      <c r="C813" t="s">
        <v>2036</v>
      </c>
      <c r="D813">
        <f t="shared" si="121"/>
        <v>1.17</v>
      </c>
      <c r="E813">
        <f t="shared" si="122"/>
        <v>0.08</v>
      </c>
      <c r="F813">
        <f t="shared" si="126"/>
        <v>5.8299999999999998E-2</v>
      </c>
      <c r="G813">
        <v>1.0683</v>
      </c>
      <c r="H813">
        <f t="shared" si="123"/>
        <v>0.08</v>
      </c>
      <c r="I813">
        <f t="shared" si="124"/>
        <v>5.8299999999999977E-2</v>
      </c>
      <c r="J813">
        <f t="shared" si="125"/>
        <v>0</v>
      </c>
      <c r="K813" s="14">
        <f t="shared" si="127"/>
        <v>0</v>
      </c>
      <c r="L813">
        <f t="shared" si="128"/>
        <v>0</v>
      </c>
      <c r="M813">
        <f t="shared" si="129"/>
        <v>0.08</v>
      </c>
      <c r="N813">
        <f t="shared" si="130"/>
        <v>5.8299999999999977E-2</v>
      </c>
    </row>
    <row r="814" spans="1:14" x14ac:dyDescent="0.25">
      <c r="A814" t="s">
        <v>1008</v>
      </c>
      <c r="B814" t="s">
        <v>1007</v>
      </c>
      <c r="C814" t="s">
        <v>2036</v>
      </c>
      <c r="D814">
        <f t="shared" si="121"/>
        <v>1.17</v>
      </c>
      <c r="E814">
        <f t="shared" si="122"/>
        <v>0.08</v>
      </c>
      <c r="F814">
        <f t="shared" si="126"/>
        <v>5.8299999999999998E-2</v>
      </c>
      <c r="G814">
        <v>1.0683</v>
      </c>
      <c r="H814">
        <f t="shared" si="123"/>
        <v>0.08</v>
      </c>
      <c r="I814">
        <f t="shared" si="124"/>
        <v>5.8299999999999977E-2</v>
      </c>
      <c r="J814">
        <f t="shared" si="125"/>
        <v>0</v>
      </c>
      <c r="K814" s="14">
        <f t="shared" si="127"/>
        <v>0</v>
      </c>
      <c r="L814">
        <f t="shared" si="128"/>
        <v>0</v>
      </c>
      <c r="M814">
        <f t="shared" si="129"/>
        <v>0.08</v>
      </c>
      <c r="N814">
        <f t="shared" si="130"/>
        <v>5.8299999999999977E-2</v>
      </c>
    </row>
    <row r="815" spans="1:14" x14ac:dyDescent="0.25">
      <c r="A815" t="s">
        <v>1006</v>
      </c>
      <c r="B815" t="s">
        <v>1005</v>
      </c>
      <c r="C815" t="s">
        <v>2036</v>
      </c>
      <c r="D815">
        <f t="shared" si="121"/>
        <v>1.17</v>
      </c>
      <c r="E815">
        <f t="shared" si="122"/>
        <v>0.08</v>
      </c>
      <c r="F815">
        <f t="shared" si="126"/>
        <v>5.8299999999999998E-2</v>
      </c>
      <c r="G815">
        <v>1.0683</v>
      </c>
      <c r="H815">
        <f t="shared" si="123"/>
        <v>0.08</v>
      </c>
      <c r="I815">
        <f t="shared" si="124"/>
        <v>5.8299999999999977E-2</v>
      </c>
      <c r="J815">
        <f t="shared" si="125"/>
        <v>0</v>
      </c>
      <c r="K815" s="14">
        <f t="shared" si="127"/>
        <v>0</v>
      </c>
      <c r="L815">
        <f t="shared" si="128"/>
        <v>0</v>
      </c>
      <c r="M815">
        <f t="shared" si="129"/>
        <v>0.08</v>
      </c>
      <c r="N815">
        <f t="shared" si="130"/>
        <v>5.8299999999999977E-2</v>
      </c>
    </row>
    <row r="816" spans="1:14" x14ac:dyDescent="0.25">
      <c r="A816" t="s">
        <v>980</v>
      </c>
      <c r="B816" t="s">
        <v>979</v>
      </c>
      <c r="C816" t="s">
        <v>2036</v>
      </c>
      <c r="D816">
        <f t="shared" si="121"/>
        <v>1.17</v>
      </c>
      <c r="E816">
        <f t="shared" si="122"/>
        <v>0.08</v>
      </c>
      <c r="F816">
        <f t="shared" si="126"/>
        <v>5.8299999999999998E-2</v>
      </c>
      <c r="G816">
        <v>1.0683</v>
      </c>
      <c r="H816">
        <f t="shared" si="123"/>
        <v>0.08</v>
      </c>
      <c r="I816">
        <f t="shared" si="124"/>
        <v>5.8299999999999977E-2</v>
      </c>
      <c r="J816">
        <f t="shared" si="125"/>
        <v>0</v>
      </c>
      <c r="K816" s="14">
        <f t="shared" si="127"/>
        <v>0</v>
      </c>
      <c r="L816">
        <f t="shared" si="128"/>
        <v>0</v>
      </c>
      <c r="M816">
        <f t="shared" si="129"/>
        <v>0.08</v>
      </c>
      <c r="N816">
        <f t="shared" si="130"/>
        <v>5.8299999999999977E-2</v>
      </c>
    </row>
    <row r="817" spans="1:14" x14ac:dyDescent="0.25">
      <c r="A817" t="s">
        <v>978</v>
      </c>
      <c r="B817" t="s">
        <v>977</v>
      </c>
      <c r="C817" t="s">
        <v>2036</v>
      </c>
      <c r="D817">
        <f t="shared" si="121"/>
        <v>1.17</v>
      </c>
      <c r="E817">
        <f t="shared" si="122"/>
        <v>0.08</v>
      </c>
      <c r="F817">
        <f t="shared" si="126"/>
        <v>5.8299999999999998E-2</v>
      </c>
      <c r="G817">
        <v>1.0683</v>
      </c>
      <c r="H817">
        <f t="shared" si="123"/>
        <v>0.08</v>
      </c>
      <c r="I817">
        <f t="shared" si="124"/>
        <v>5.8299999999999977E-2</v>
      </c>
      <c r="J817">
        <f t="shared" si="125"/>
        <v>0</v>
      </c>
      <c r="K817" s="14">
        <f t="shared" si="127"/>
        <v>0</v>
      </c>
      <c r="L817">
        <f t="shared" si="128"/>
        <v>0</v>
      </c>
      <c r="M817">
        <f t="shared" si="129"/>
        <v>0.08</v>
      </c>
      <c r="N817">
        <f t="shared" si="130"/>
        <v>5.8299999999999977E-2</v>
      </c>
    </row>
    <row r="818" spans="1:14" x14ac:dyDescent="0.25">
      <c r="A818" t="s">
        <v>976</v>
      </c>
      <c r="B818" t="s">
        <v>975</v>
      </c>
      <c r="C818" t="s">
        <v>2036</v>
      </c>
      <c r="D818">
        <f t="shared" si="121"/>
        <v>1.17</v>
      </c>
      <c r="E818">
        <f t="shared" si="122"/>
        <v>0.08</v>
      </c>
      <c r="F818">
        <f t="shared" si="126"/>
        <v>5.8299999999999998E-2</v>
      </c>
      <c r="G818">
        <v>1.0683</v>
      </c>
      <c r="H818">
        <f t="shared" si="123"/>
        <v>0.08</v>
      </c>
      <c r="I818">
        <f t="shared" si="124"/>
        <v>5.8299999999999977E-2</v>
      </c>
      <c r="J818">
        <f t="shared" si="125"/>
        <v>0</v>
      </c>
      <c r="K818" s="14">
        <f t="shared" si="127"/>
        <v>0</v>
      </c>
      <c r="L818">
        <f t="shared" si="128"/>
        <v>0</v>
      </c>
      <c r="M818">
        <f t="shared" si="129"/>
        <v>0.08</v>
      </c>
      <c r="N818">
        <f t="shared" si="130"/>
        <v>5.8299999999999977E-2</v>
      </c>
    </row>
    <row r="819" spans="1:14" x14ac:dyDescent="0.25">
      <c r="A819" t="s">
        <v>972</v>
      </c>
      <c r="B819" t="s">
        <v>971</v>
      </c>
      <c r="C819" t="s">
        <v>2036</v>
      </c>
      <c r="D819">
        <f t="shared" si="121"/>
        <v>1.17</v>
      </c>
      <c r="E819">
        <f t="shared" si="122"/>
        <v>0.08</v>
      </c>
      <c r="F819">
        <f t="shared" si="126"/>
        <v>5.8299999999999998E-2</v>
      </c>
      <c r="G819">
        <v>1.0683</v>
      </c>
      <c r="H819">
        <f t="shared" si="123"/>
        <v>0.08</v>
      </c>
      <c r="I819">
        <f t="shared" si="124"/>
        <v>5.8299999999999977E-2</v>
      </c>
      <c r="J819">
        <f t="shared" si="125"/>
        <v>0</v>
      </c>
      <c r="K819" s="14">
        <f t="shared" si="127"/>
        <v>0</v>
      </c>
      <c r="L819">
        <f t="shared" si="128"/>
        <v>0</v>
      </c>
      <c r="M819">
        <f t="shared" si="129"/>
        <v>0.08</v>
      </c>
      <c r="N819">
        <f t="shared" si="130"/>
        <v>5.8299999999999977E-2</v>
      </c>
    </row>
    <row r="820" spans="1:14" x14ac:dyDescent="0.25">
      <c r="A820" t="s">
        <v>970</v>
      </c>
      <c r="B820" t="s">
        <v>969</v>
      </c>
      <c r="C820" t="s">
        <v>2036</v>
      </c>
      <c r="D820">
        <f t="shared" si="121"/>
        <v>1.17</v>
      </c>
      <c r="E820">
        <f t="shared" si="122"/>
        <v>0.08</v>
      </c>
      <c r="F820">
        <f t="shared" si="126"/>
        <v>5.8299999999999998E-2</v>
      </c>
      <c r="G820">
        <v>1.0683</v>
      </c>
      <c r="H820">
        <f t="shared" si="123"/>
        <v>0.08</v>
      </c>
      <c r="I820">
        <f t="shared" si="124"/>
        <v>5.8299999999999977E-2</v>
      </c>
      <c r="J820">
        <f t="shared" si="125"/>
        <v>0</v>
      </c>
      <c r="K820" s="14">
        <f t="shared" si="127"/>
        <v>0</v>
      </c>
      <c r="L820">
        <f t="shared" si="128"/>
        <v>0</v>
      </c>
      <c r="M820">
        <f t="shared" si="129"/>
        <v>0.08</v>
      </c>
      <c r="N820">
        <f t="shared" si="130"/>
        <v>5.8299999999999977E-2</v>
      </c>
    </row>
    <row r="821" spans="1:14" x14ac:dyDescent="0.25">
      <c r="A821" t="s">
        <v>968</v>
      </c>
      <c r="B821" t="s">
        <v>967</v>
      </c>
      <c r="C821" t="s">
        <v>2036</v>
      </c>
      <c r="D821">
        <f t="shared" si="121"/>
        <v>1.17</v>
      </c>
      <c r="E821">
        <f t="shared" si="122"/>
        <v>0.08</v>
      </c>
      <c r="F821">
        <f t="shared" si="126"/>
        <v>5.8299999999999998E-2</v>
      </c>
      <c r="G821">
        <v>1.0683</v>
      </c>
      <c r="H821">
        <f t="shared" si="123"/>
        <v>0.08</v>
      </c>
      <c r="I821">
        <f t="shared" si="124"/>
        <v>5.8299999999999977E-2</v>
      </c>
      <c r="J821">
        <f t="shared" si="125"/>
        <v>0</v>
      </c>
      <c r="K821" s="14">
        <f t="shared" si="127"/>
        <v>0</v>
      </c>
      <c r="L821">
        <f t="shared" si="128"/>
        <v>0</v>
      </c>
      <c r="M821">
        <f t="shared" si="129"/>
        <v>0.08</v>
      </c>
      <c r="N821">
        <f t="shared" si="130"/>
        <v>5.8299999999999977E-2</v>
      </c>
    </row>
    <row r="822" spans="1:14" x14ac:dyDescent="0.25">
      <c r="A822" t="s">
        <v>948</v>
      </c>
      <c r="B822" t="s">
        <v>947</v>
      </c>
      <c r="C822" t="s">
        <v>2036</v>
      </c>
      <c r="D822">
        <f t="shared" si="121"/>
        <v>1.17</v>
      </c>
      <c r="E822">
        <f t="shared" si="122"/>
        <v>0.08</v>
      </c>
      <c r="F822">
        <f t="shared" si="126"/>
        <v>5.8299999999999998E-2</v>
      </c>
      <c r="G822">
        <v>1.0683</v>
      </c>
      <c r="H822">
        <f t="shared" si="123"/>
        <v>0.08</v>
      </c>
      <c r="I822">
        <f t="shared" si="124"/>
        <v>5.8299999999999977E-2</v>
      </c>
      <c r="J822">
        <f t="shared" si="125"/>
        <v>0</v>
      </c>
      <c r="K822" s="14">
        <f t="shared" si="127"/>
        <v>0</v>
      </c>
      <c r="L822">
        <f t="shared" si="128"/>
        <v>0</v>
      </c>
      <c r="M822">
        <f t="shared" si="129"/>
        <v>0.08</v>
      </c>
      <c r="N822">
        <f t="shared" si="130"/>
        <v>5.8299999999999977E-2</v>
      </c>
    </row>
    <row r="823" spans="1:14" x14ac:dyDescent="0.25">
      <c r="A823" t="s">
        <v>928</v>
      </c>
      <c r="B823" t="s">
        <v>927</v>
      </c>
      <c r="C823" t="s">
        <v>2036</v>
      </c>
      <c r="D823">
        <f t="shared" si="121"/>
        <v>1.17</v>
      </c>
      <c r="E823">
        <f t="shared" si="122"/>
        <v>0.08</v>
      </c>
      <c r="F823">
        <f t="shared" si="126"/>
        <v>5.8299999999999998E-2</v>
      </c>
      <c r="G823">
        <v>1.0683</v>
      </c>
      <c r="H823">
        <f t="shared" si="123"/>
        <v>0.08</v>
      </c>
      <c r="I823">
        <f t="shared" si="124"/>
        <v>5.8299999999999977E-2</v>
      </c>
      <c r="J823">
        <f t="shared" si="125"/>
        <v>0</v>
      </c>
      <c r="K823" s="14">
        <f t="shared" si="127"/>
        <v>0</v>
      </c>
      <c r="L823">
        <f t="shared" si="128"/>
        <v>0</v>
      </c>
      <c r="M823">
        <f t="shared" si="129"/>
        <v>0.08</v>
      </c>
      <c r="N823">
        <f t="shared" si="130"/>
        <v>5.8299999999999977E-2</v>
      </c>
    </row>
    <row r="824" spans="1:14" x14ac:dyDescent="0.25">
      <c r="A824" t="s">
        <v>924</v>
      </c>
      <c r="B824" t="s">
        <v>923</v>
      </c>
      <c r="C824" t="s">
        <v>2036</v>
      </c>
      <c r="D824">
        <f t="shared" si="121"/>
        <v>1.17</v>
      </c>
      <c r="E824">
        <f t="shared" si="122"/>
        <v>0.08</v>
      </c>
      <c r="F824">
        <f t="shared" si="126"/>
        <v>5.8299999999999998E-2</v>
      </c>
      <c r="G824">
        <v>1.0683</v>
      </c>
      <c r="H824">
        <f t="shared" si="123"/>
        <v>0.08</v>
      </c>
      <c r="I824">
        <f t="shared" si="124"/>
        <v>5.8299999999999977E-2</v>
      </c>
      <c r="J824">
        <f t="shared" si="125"/>
        <v>0</v>
      </c>
      <c r="K824" s="14">
        <f t="shared" si="127"/>
        <v>0</v>
      </c>
      <c r="L824">
        <f t="shared" si="128"/>
        <v>0</v>
      </c>
      <c r="M824">
        <f t="shared" si="129"/>
        <v>0.08</v>
      </c>
      <c r="N824">
        <f t="shared" si="130"/>
        <v>5.8299999999999977E-2</v>
      </c>
    </row>
    <row r="825" spans="1:14" x14ac:dyDescent="0.25">
      <c r="A825" t="s">
        <v>871</v>
      </c>
      <c r="B825" t="s">
        <v>870</v>
      </c>
      <c r="C825" t="s">
        <v>2036</v>
      </c>
      <c r="D825">
        <f t="shared" si="121"/>
        <v>1.17</v>
      </c>
      <c r="E825">
        <f t="shared" si="122"/>
        <v>0.08</v>
      </c>
      <c r="F825">
        <f t="shared" si="126"/>
        <v>5.8299999999999998E-2</v>
      </c>
      <c r="G825">
        <v>1.0683</v>
      </c>
      <c r="H825">
        <f t="shared" si="123"/>
        <v>0.08</v>
      </c>
      <c r="I825">
        <f t="shared" si="124"/>
        <v>5.8299999999999977E-2</v>
      </c>
      <c r="J825">
        <f t="shared" si="125"/>
        <v>0</v>
      </c>
      <c r="K825" s="14">
        <f t="shared" si="127"/>
        <v>0</v>
      </c>
      <c r="L825">
        <f t="shared" si="128"/>
        <v>0</v>
      </c>
      <c r="M825">
        <f t="shared" si="129"/>
        <v>0.08</v>
      </c>
      <c r="N825">
        <f t="shared" si="130"/>
        <v>5.8299999999999977E-2</v>
      </c>
    </row>
    <row r="826" spans="1:14" x14ac:dyDescent="0.25">
      <c r="A826" t="s">
        <v>869</v>
      </c>
      <c r="B826" t="s">
        <v>868</v>
      </c>
      <c r="C826" t="s">
        <v>2036</v>
      </c>
      <c r="D826">
        <f t="shared" si="121"/>
        <v>1.17</v>
      </c>
      <c r="E826">
        <f t="shared" si="122"/>
        <v>0.08</v>
      </c>
      <c r="F826">
        <f t="shared" si="126"/>
        <v>5.8299999999999998E-2</v>
      </c>
      <c r="G826">
        <v>1.0683</v>
      </c>
      <c r="H826">
        <f t="shared" si="123"/>
        <v>0.08</v>
      </c>
      <c r="I826">
        <f t="shared" si="124"/>
        <v>5.8299999999999977E-2</v>
      </c>
      <c r="J826">
        <f t="shared" si="125"/>
        <v>0</v>
      </c>
      <c r="K826" s="14">
        <f t="shared" si="127"/>
        <v>0</v>
      </c>
      <c r="L826">
        <f t="shared" si="128"/>
        <v>0</v>
      </c>
      <c r="M826">
        <f t="shared" si="129"/>
        <v>0.08</v>
      </c>
      <c r="N826">
        <f t="shared" si="130"/>
        <v>5.8299999999999977E-2</v>
      </c>
    </row>
    <row r="827" spans="1:14" x14ac:dyDescent="0.25">
      <c r="A827" t="s">
        <v>863</v>
      </c>
      <c r="B827" t="s">
        <v>862</v>
      </c>
      <c r="C827" t="s">
        <v>2036</v>
      </c>
      <c r="D827">
        <f t="shared" si="121"/>
        <v>1.17</v>
      </c>
      <c r="E827">
        <f t="shared" si="122"/>
        <v>0.08</v>
      </c>
      <c r="F827">
        <f t="shared" si="126"/>
        <v>5.8299999999999998E-2</v>
      </c>
      <c r="G827">
        <v>1.0683</v>
      </c>
      <c r="H827">
        <f t="shared" si="123"/>
        <v>0.08</v>
      </c>
      <c r="I827">
        <f t="shared" si="124"/>
        <v>5.8299999999999977E-2</v>
      </c>
      <c r="J827">
        <f t="shared" si="125"/>
        <v>0</v>
      </c>
      <c r="K827" s="14">
        <f t="shared" si="127"/>
        <v>0</v>
      </c>
      <c r="L827">
        <f t="shared" si="128"/>
        <v>0</v>
      </c>
      <c r="M827">
        <f t="shared" si="129"/>
        <v>0.08</v>
      </c>
      <c r="N827">
        <f t="shared" si="130"/>
        <v>5.8299999999999977E-2</v>
      </c>
    </row>
    <row r="828" spans="1:14" x14ac:dyDescent="0.25">
      <c r="A828" t="s">
        <v>861</v>
      </c>
      <c r="B828" t="s">
        <v>860</v>
      </c>
      <c r="C828" t="s">
        <v>2036</v>
      </c>
      <c r="D828">
        <f t="shared" si="121"/>
        <v>1.17</v>
      </c>
      <c r="E828">
        <f t="shared" si="122"/>
        <v>0.08</v>
      </c>
      <c r="F828">
        <f t="shared" si="126"/>
        <v>5.8299999999999998E-2</v>
      </c>
      <c r="G828">
        <v>1.0683</v>
      </c>
      <c r="H828">
        <f t="shared" si="123"/>
        <v>0.08</v>
      </c>
      <c r="I828">
        <f t="shared" si="124"/>
        <v>5.8299999999999977E-2</v>
      </c>
      <c r="J828">
        <f t="shared" si="125"/>
        <v>0</v>
      </c>
      <c r="K828" s="14">
        <f t="shared" si="127"/>
        <v>0</v>
      </c>
      <c r="L828">
        <f t="shared" si="128"/>
        <v>0</v>
      </c>
      <c r="M828">
        <f t="shared" si="129"/>
        <v>0.08</v>
      </c>
      <c r="N828">
        <f t="shared" si="130"/>
        <v>5.8299999999999977E-2</v>
      </c>
    </row>
    <row r="829" spans="1:14" x14ac:dyDescent="0.25">
      <c r="A829" t="s">
        <v>859</v>
      </c>
      <c r="B829" t="s">
        <v>858</v>
      </c>
      <c r="C829" t="s">
        <v>2036</v>
      </c>
      <c r="D829">
        <f t="shared" si="121"/>
        <v>1.17</v>
      </c>
      <c r="E829">
        <f t="shared" si="122"/>
        <v>0.08</v>
      </c>
      <c r="F829">
        <f t="shared" si="126"/>
        <v>5.8299999999999998E-2</v>
      </c>
      <c r="G829">
        <v>1.0683</v>
      </c>
      <c r="H829">
        <f t="shared" si="123"/>
        <v>0.08</v>
      </c>
      <c r="I829">
        <f t="shared" si="124"/>
        <v>5.8299999999999977E-2</v>
      </c>
      <c r="J829">
        <f t="shared" si="125"/>
        <v>0</v>
      </c>
      <c r="K829" s="14">
        <f t="shared" si="127"/>
        <v>0</v>
      </c>
      <c r="L829">
        <f t="shared" si="128"/>
        <v>0</v>
      </c>
      <c r="M829">
        <f t="shared" si="129"/>
        <v>0.08</v>
      </c>
      <c r="N829">
        <f t="shared" si="130"/>
        <v>5.8299999999999977E-2</v>
      </c>
    </row>
    <row r="830" spans="1:14" x14ac:dyDescent="0.25">
      <c r="A830" t="s">
        <v>835</v>
      </c>
      <c r="B830" t="s">
        <v>834</v>
      </c>
      <c r="C830" t="s">
        <v>2036</v>
      </c>
      <c r="D830">
        <f t="shared" si="121"/>
        <v>1.1701000000000001</v>
      </c>
      <c r="E830">
        <f t="shared" si="122"/>
        <v>0.08</v>
      </c>
      <c r="F830">
        <f t="shared" si="126"/>
        <v>5.8299999999999998E-2</v>
      </c>
      <c r="G830">
        <v>1.0683</v>
      </c>
      <c r="H830">
        <f t="shared" si="123"/>
        <v>0.08</v>
      </c>
      <c r="I830">
        <f t="shared" si="124"/>
        <v>5.8299999999999977E-2</v>
      </c>
      <c r="J830">
        <f t="shared" si="125"/>
        <v>0</v>
      </c>
      <c r="K830" s="14">
        <f t="shared" si="127"/>
        <v>0</v>
      </c>
      <c r="L830">
        <f t="shared" si="128"/>
        <v>0</v>
      </c>
      <c r="M830">
        <f t="shared" si="129"/>
        <v>0.08</v>
      </c>
      <c r="N830">
        <f t="shared" si="130"/>
        <v>5.8299999999999977E-2</v>
      </c>
    </row>
    <row r="831" spans="1:14" x14ac:dyDescent="0.25">
      <c r="A831" t="s">
        <v>827</v>
      </c>
      <c r="B831" t="s">
        <v>826</v>
      </c>
      <c r="C831" t="s">
        <v>2036</v>
      </c>
      <c r="D831">
        <f t="shared" si="121"/>
        <v>1.17</v>
      </c>
      <c r="E831">
        <f t="shared" si="122"/>
        <v>0.08</v>
      </c>
      <c r="F831">
        <f t="shared" si="126"/>
        <v>5.8299999999999998E-2</v>
      </c>
      <c r="G831">
        <v>1.0683</v>
      </c>
      <c r="H831">
        <f t="shared" si="123"/>
        <v>0.08</v>
      </c>
      <c r="I831">
        <f t="shared" si="124"/>
        <v>5.8299999999999977E-2</v>
      </c>
      <c r="J831">
        <f t="shared" si="125"/>
        <v>0</v>
      </c>
      <c r="K831" s="14">
        <f t="shared" si="127"/>
        <v>0</v>
      </c>
      <c r="L831">
        <f t="shared" si="128"/>
        <v>0</v>
      </c>
      <c r="M831">
        <f t="shared" si="129"/>
        <v>0.08</v>
      </c>
      <c r="N831">
        <f t="shared" si="130"/>
        <v>5.8299999999999977E-2</v>
      </c>
    </row>
    <row r="832" spans="1:14" x14ac:dyDescent="0.25">
      <c r="A832" t="s">
        <v>823</v>
      </c>
      <c r="B832" t="s">
        <v>822</v>
      </c>
      <c r="C832" t="s">
        <v>2036</v>
      </c>
      <c r="D832">
        <f t="shared" si="121"/>
        <v>1.17</v>
      </c>
      <c r="E832">
        <f t="shared" si="122"/>
        <v>0.08</v>
      </c>
      <c r="F832">
        <f t="shared" si="126"/>
        <v>5.8299999999999998E-2</v>
      </c>
      <c r="G832">
        <v>1.0683</v>
      </c>
      <c r="H832">
        <f t="shared" si="123"/>
        <v>0.08</v>
      </c>
      <c r="I832">
        <f t="shared" si="124"/>
        <v>5.8299999999999977E-2</v>
      </c>
      <c r="J832">
        <f t="shared" si="125"/>
        <v>0</v>
      </c>
      <c r="K832" s="14">
        <f t="shared" si="127"/>
        <v>0</v>
      </c>
      <c r="L832">
        <f t="shared" si="128"/>
        <v>0</v>
      </c>
      <c r="M832">
        <f t="shared" si="129"/>
        <v>0.08</v>
      </c>
      <c r="N832">
        <f t="shared" si="130"/>
        <v>5.8299999999999977E-2</v>
      </c>
    </row>
    <row r="833" spans="1:14" x14ac:dyDescent="0.25">
      <c r="A833" t="s">
        <v>821</v>
      </c>
      <c r="B833" t="s">
        <v>820</v>
      </c>
      <c r="C833" t="s">
        <v>2036</v>
      </c>
      <c r="D833">
        <f t="shared" si="121"/>
        <v>1.17</v>
      </c>
      <c r="E833">
        <f t="shared" si="122"/>
        <v>0.08</v>
      </c>
      <c r="F833">
        <f t="shared" si="126"/>
        <v>5.8299999999999998E-2</v>
      </c>
      <c r="G833">
        <v>1.0683</v>
      </c>
      <c r="H833">
        <f t="shared" si="123"/>
        <v>0.08</v>
      </c>
      <c r="I833">
        <f t="shared" si="124"/>
        <v>5.8299999999999977E-2</v>
      </c>
      <c r="J833">
        <f t="shared" si="125"/>
        <v>0</v>
      </c>
      <c r="K833" s="14">
        <f t="shared" si="127"/>
        <v>0</v>
      </c>
      <c r="L833">
        <f t="shared" si="128"/>
        <v>0</v>
      </c>
      <c r="M833">
        <f t="shared" si="129"/>
        <v>0.08</v>
      </c>
      <c r="N833">
        <f t="shared" si="130"/>
        <v>5.8299999999999977E-2</v>
      </c>
    </row>
    <row r="834" spans="1:14" x14ac:dyDescent="0.25">
      <c r="A834" t="s">
        <v>815</v>
      </c>
      <c r="B834" t="s">
        <v>814</v>
      </c>
      <c r="C834" t="s">
        <v>2036</v>
      </c>
      <c r="D834">
        <f t="shared" ref="D834:D897" si="131">VLOOKUP(A834,tax_rates,3,FALSE)</f>
        <v>1.17</v>
      </c>
      <c r="E834">
        <f t="shared" ref="E834:E897" si="132">MAX(0.04,MIN(0.08,D834-1))</f>
        <v>0.08</v>
      </c>
      <c r="F834">
        <f t="shared" si="126"/>
        <v>5.8299999999999998E-2</v>
      </c>
      <c r="G834">
        <v>1.0683</v>
      </c>
      <c r="H834">
        <f t="shared" ref="H834:H897" si="133">MAX(MIN(0.08,G834-0.93),0)</f>
        <v>0.08</v>
      </c>
      <c r="I834">
        <f t="shared" ref="I834:I897" si="134">MAX(0,MIN(G834-0.93-H834,0.0583))</f>
        <v>5.8299999999999977E-2</v>
      </c>
      <c r="J834">
        <f t="shared" ref="J834:J897" si="135">IF(C834="y",G834-0.93-H834-I834,0)</f>
        <v>0</v>
      </c>
      <c r="K834" s="14">
        <f t="shared" si="127"/>
        <v>0</v>
      </c>
      <c r="L834">
        <f t="shared" si="128"/>
        <v>0</v>
      </c>
      <c r="M834">
        <f t="shared" si="129"/>
        <v>0.08</v>
      </c>
      <c r="N834">
        <f t="shared" si="130"/>
        <v>5.8299999999999977E-2</v>
      </c>
    </row>
    <row r="835" spans="1:14" x14ac:dyDescent="0.25">
      <c r="A835" t="s">
        <v>811</v>
      </c>
      <c r="B835" t="s">
        <v>810</v>
      </c>
      <c r="C835" t="s">
        <v>2036</v>
      </c>
      <c r="D835">
        <f t="shared" si="131"/>
        <v>1.17</v>
      </c>
      <c r="E835">
        <f t="shared" si="132"/>
        <v>0.08</v>
      </c>
      <c r="F835">
        <f t="shared" ref="F835:F898" si="136">MIN(MAX(D835-1-E835,0),0.0583)</f>
        <v>5.8299999999999998E-2</v>
      </c>
      <c r="G835">
        <v>1.0683</v>
      </c>
      <c r="H835">
        <f t="shared" si="133"/>
        <v>0.08</v>
      </c>
      <c r="I835">
        <f t="shared" si="134"/>
        <v>5.8299999999999977E-2</v>
      </c>
      <c r="J835">
        <f t="shared" si="135"/>
        <v>0</v>
      </c>
      <c r="K835" s="14">
        <f t="shared" ref="K835:K898" si="137">H835-E835</f>
        <v>0</v>
      </c>
      <c r="L835">
        <f t="shared" ref="L835:L898" si="138">I835-F835</f>
        <v>0</v>
      </c>
      <c r="M835">
        <f t="shared" ref="M835:M898" si="139">MIN(E835,H835)</f>
        <v>0.08</v>
      </c>
      <c r="N835">
        <f t="shared" si="130"/>
        <v>5.8299999999999977E-2</v>
      </c>
    </row>
    <row r="836" spans="1:14" x14ac:dyDescent="0.25">
      <c r="A836" t="s">
        <v>807</v>
      </c>
      <c r="B836" t="s">
        <v>806</v>
      </c>
      <c r="C836" t="s">
        <v>2036</v>
      </c>
      <c r="D836">
        <f t="shared" si="131"/>
        <v>1.17</v>
      </c>
      <c r="E836">
        <f t="shared" si="132"/>
        <v>0.08</v>
      </c>
      <c r="F836">
        <f t="shared" si="136"/>
        <v>5.8299999999999998E-2</v>
      </c>
      <c r="G836">
        <v>1.0683</v>
      </c>
      <c r="H836">
        <f t="shared" si="133"/>
        <v>0.08</v>
      </c>
      <c r="I836">
        <f t="shared" si="134"/>
        <v>5.8299999999999977E-2</v>
      </c>
      <c r="J836">
        <f t="shared" si="135"/>
        <v>0</v>
      </c>
      <c r="K836" s="14">
        <f t="shared" si="137"/>
        <v>0</v>
      </c>
      <c r="L836">
        <f t="shared" si="138"/>
        <v>0</v>
      </c>
      <c r="M836">
        <f t="shared" si="139"/>
        <v>0.08</v>
      </c>
      <c r="N836">
        <f t="shared" si="130"/>
        <v>5.8299999999999977E-2</v>
      </c>
    </row>
    <row r="837" spans="1:14" x14ac:dyDescent="0.25">
      <c r="A837" t="s">
        <v>805</v>
      </c>
      <c r="B837" t="s">
        <v>804</v>
      </c>
      <c r="C837" t="s">
        <v>2036</v>
      </c>
      <c r="D837">
        <f t="shared" si="131"/>
        <v>1.17</v>
      </c>
      <c r="E837">
        <f t="shared" si="132"/>
        <v>0.08</v>
      </c>
      <c r="F837">
        <f t="shared" si="136"/>
        <v>5.8299999999999998E-2</v>
      </c>
      <c r="G837">
        <v>1.0683</v>
      </c>
      <c r="H837">
        <f t="shared" si="133"/>
        <v>0.08</v>
      </c>
      <c r="I837">
        <f t="shared" si="134"/>
        <v>5.8299999999999977E-2</v>
      </c>
      <c r="J837">
        <f t="shared" si="135"/>
        <v>0</v>
      </c>
      <c r="K837" s="14">
        <f t="shared" si="137"/>
        <v>0</v>
      </c>
      <c r="L837">
        <f t="shared" si="138"/>
        <v>0</v>
      </c>
      <c r="M837">
        <f t="shared" si="139"/>
        <v>0.08</v>
      </c>
      <c r="N837">
        <f t="shared" si="130"/>
        <v>5.8299999999999977E-2</v>
      </c>
    </row>
    <row r="838" spans="1:14" x14ac:dyDescent="0.25">
      <c r="A838" t="s">
        <v>801</v>
      </c>
      <c r="B838" t="s">
        <v>800</v>
      </c>
      <c r="C838" t="s">
        <v>2036</v>
      </c>
      <c r="D838">
        <f t="shared" si="131"/>
        <v>1.17</v>
      </c>
      <c r="E838">
        <f t="shared" si="132"/>
        <v>0.08</v>
      </c>
      <c r="F838">
        <f t="shared" si="136"/>
        <v>5.8299999999999998E-2</v>
      </c>
      <c r="G838">
        <v>1.0683</v>
      </c>
      <c r="H838">
        <f t="shared" si="133"/>
        <v>0.08</v>
      </c>
      <c r="I838">
        <f t="shared" si="134"/>
        <v>5.8299999999999977E-2</v>
      </c>
      <c r="J838">
        <f t="shared" si="135"/>
        <v>0</v>
      </c>
      <c r="K838" s="14">
        <f t="shared" si="137"/>
        <v>0</v>
      </c>
      <c r="L838">
        <f t="shared" si="138"/>
        <v>0</v>
      </c>
      <c r="M838">
        <f t="shared" si="139"/>
        <v>0.08</v>
      </c>
      <c r="N838">
        <f t="shared" si="130"/>
        <v>5.8299999999999977E-2</v>
      </c>
    </row>
    <row r="839" spans="1:14" x14ac:dyDescent="0.25">
      <c r="A839" t="s">
        <v>799</v>
      </c>
      <c r="B839" t="s">
        <v>798</v>
      </c>
      <c r="C839" t="s">
        <v>2036</v>
      </c>
      <c r="D839">
        <f t="shared" si="131"/>
        <v>1.17</v>
      </c>
      <c r="E839">
        <f t="shared" si="132"/>
        <v>0.08</v>
      </c>
      <c r="F839">
        <f t="shared" si="136"/>
        <v>5.8299999999999998E-2</v>
      </c>
      <c r="G839">
        <v>1.0683</v>
      </c>
      <c r="H839">
        <f t="shared" si="133"/>
        <v>0.08</v>
      </c>
      <c r="I839">
        <f t="shared" si="134"/>
        <v>5.8299999999999977E-2</v>
      </c>
      <c r="J839">
        <f t="shared" si="135"/>
        <v>0</v>
      </c>
      <c r="K839" s="14">
        <f t="shared" si="137"/>
        <v>0</v>
      </c>
      <c r="L839">
        <f t="shared" si="138"/>
        <v>0</v>
      </c>
      <c r="M839">
        <f t="shared" si="139"/>
        <v>0.08</v>
      </c>
      <c r="N839">
        <f t="shared" si="130"/>
        <v>5.8299999999999977E-2</v>
      </c>
    </row>
    <row r="840" spans="1:14" x14ac:dyDescent="0.25">
      <c r="A840" t="s">
        <v>797</v>
      </c>
      <c r="B840" t="s">
        <v>796</v>
      </c>
      <c r="C840" t="s">
        <v>2036</v>
      </c>
      <c r="D840">
        <f t="shared" si="131"/>
        <v>1.17</v>
      </c>
      <c r="E840">
        <f t="shared" si="132"/>
        <v>0.08</v>
      </c>
      <c r="F840">
        <f t="shared" si="136"/>
        <v>5.8299999999999998E-2</v>
      </c>
      <c r="G840">
        <v>1.0683</v>
      </c>
      <c r="H840">
        <f t="shared" si="133"/>
        <v>0.08</v>
      </c>
      <c r="I840">
        <f t="shared" si="134"/>
        <v>5.8299999999999977E-2</v>
      </c>
      <c r="J840">
        <f t="shared" si="135"/>
        <v>0</v>
      </c>
      <c r="K840" s="14">
        <f t="shared" si="137"/>
        <v>0</v>
      </c>
      <c r="L840">
        <f t="shared" si="138"/>
        <v>0</v>
      </c>
      <c r="M840">
        <f t="shared" si="139"/>
        <v>0.08</v>
      </c>
      <c r="N840">
        <f t="shared" si="130"/>
        <v>5.8299999999999977E-2</v>
      </c>
    </row>
    <row r="841" spans="1:14" x14ac:dyDescent="0.25">
      <c r="A841" t="s">
        <v>789</v>
      </c>
      <c r="B841" t="s">
        <v>788</v>
      </c>
      <c r="C841" t="s">
        <v>2036</v>
      </c>
      <c r="D841">
        <f t="shared" si="131"/>
        <v>1.17</v>
      </c>
      <c r="E841">
        <f t="shared" si="132"/>
        <v>0.08</v>
      </c>
      <c r="F841">
        <f t="shared" si="136"/>
        <v>5.8299999999999998E-2</v>
      </c>
      <c r="G841">
        <v>1.0683</v>
      </c>
      <c r="H841">
        <f t="shared" si="133"/>
        <v>0.08</v>
      </c>
      <c r="I841">
        <f t="shared" si="134"/>
        <v>5.8299999999999977E-2</v>
      </c>
      <c r="J841">
        <f t="shared" si="135"/>
        <v>0</v>
      </c>
      <c r="K841" s="14">
        <f t="shared" si="137"/>
        <v>0</v>
      </c>
      <c r="L841">
        <f t="shared" si="138"/>
        <v>0</v>
      </c>
      <c r="M841">
        <f t="shared" si="139"/>
        <v>0.08</v>
      </c>
      <c r="N841">
        <f t="shared" si="130"/>
        <v>5.8299999999999977E-2</v>
      </c>
    </row>
    <row r="842" spans="1:14" x14ac:dyDescent="0.25">
      <c r="A842" t="s">
        <v>785</v>
      </c>
      <c r="B842" t="s">
        <v>784</v>
      </c>
      <c r="C842" t="s">
        <v>2036</v>
      </c>
      <c r="D842">
        <f t="shared" si="131"/>
        <v>1.17</v>
      </c>
      <c r="E842">
        <f t="shared" si="132"/>
        <v>0.08</v>
      </c>
      <c r="F842">
        <f t="shared" si="136"/>
        <v>5.8299999999999998E-2</v>
      </c>
      <c r="G842">
        <v>1.0683</v>
      </c>
      <c r="H842">
        <f t="shared" si="133"/>
        <v>0.08</v>
      </c>
      <c r="I842">
        <f t="shared" si="134"/>
        <v>5.8299999999999977E-2</v>
      </c>
      <c r="J842">
        <f t="shared" si="135"/>
        <v>0</v>
      </c>
      <c r="K842" s="14">
        <f t="shared" si="137"/>
        <v>0</v>
      </c>
      <c r="L842">
        <f t="shared" si="138"/>
        <v>0</v>
      </c>
      <c r="M842">
        <f t="shared" si="139"/>
        <v>0.08</v>
      </c>
      <c r="N842">
        <f t="shared" si="130"/>
        <v>5.8299999999999977E-2</v>
      </c>
    </row>
    <row r="843" spans="1:14" x14ac:dyDescent="0.25">
      <c r="A843" t="s">
        <v>769</v>
      </c>
      <c r="B843" t="s">
        <v>768</v>
      </c>
      <c r="C843" t="s">
        <v>2036</v>
      </c>
      <c r="D843">
        <f t="shared" si="131"/>
        <v>1.17</v>
      </c>
      <c r="E843">
        <f t="shared" si="132"/>
        <v>0.08</v>
      </c>
      <c r="F843">
        <f t="shared" si="136"/>
        <v>5.8299999999999998E-2</v>
      </c>
      <c r="G843">
        <v>1.0683</v>
      </c>
      <c r="H843">
        <f t="shared" si="133"/>
        <v>0.08</v>
      </c>
      <c r="I843">
        <f t="shared" si="134"/>
        <v>5.8299999999999977E-2</v>
      </c>
      <c r="J843">
        <f t="shared" si="135"/>
        <v>0</v>
      </c>
      <c r="K843" s="14">
        <f t="shared" si="137"/>
        <v>0</v>
      </c>
      <c r="L843">
        <f t="shared" si="138"/>
        <v>0</v>
      </c>
      <c r="M843">
        <f t="shared" si="139"/>
        <v>0.08</v>
      </c>
      <c r="N843">
        <f t="shared" si="130"/>
        <v>5.8299999999999977E-2</v>
      </c>
    </row>
    <row r="844" spans="1:14" x14ac:dyDescent="0.25">
      <c r="A844" t="s">
        <v>767</v>
      </c>
      <c r="B844" t="s">
        <v>766</v>
      </c>
      <c r="C844" t="s">
        <v>2036</v>
      </c>
      <c r="D844">
        <f t="shared" si="131"/>
        <v>1.17</v>
      </c>
      <c r="E844">
        <f t="shared" si="132"/>
        <v>0.08</v>
      </c>
      <c r="F844">
        <f t="shared" si="136"/>
        <v>5.8299999999999998E-2</v>
      </c>
      <c r="G844">
        <v>1.0683</v>
      </c>
      <c r="H844">
        <f t="shared" si="133"/>
        <v>0.08</v>
      </c>
      <c r="I844">
        <f t="shared" si="134"/>
        <v>5.8299999999999977E-2</v>
      </c>
      <c r="J844">
        <f t="shared" si="135"/>
        <v>0</v>
      </c>
      <c r="K844" s="14">
        <f t="shared" si="137"/>
        <v>0</v>
      </c>
      <c r="L844">
        <f t="shared" si="138"/>
        <v>0</v>
      </c>
      <c r="M844">
        <f t="shared" si="139"/>
        <v>0.08</v>
      </c>
      <c r="N844">
        <f t="shared" si="130"/>
        <v>5.8299999999999977E-2</v>
      </c>
    </row>
    <row r="845" spans="1:14" x14ac:dyDescent="0.25">
      <c r="A845" t="s">
        <v>765</v>
      </c>
      <c r="B845" t="s">
        <v>764</v>
      </c>
      <c r="C845" t="s">
        <v>2036</v>
      </c>
      <c r="D845">
        <f t="shared" si="131"/>
        <v>1.17</v>
      </c>
      <c r="E845">
        <f t="shared" si="132"/>
        <v>0.08</v>
      </c>
      <c r="F845">
        <f t="shared" si="136"/>
        <v>5.8299999999999998E-2</v>
      </c>
      <c r="G845">
        <v>1.0683</v>
      </c>
      <c r="H845">
        <f t="shared" si="133"/>
        <v>0.08</v>
      </c>
      <c r="I845">
        <f t="shared" si="134"/>
        <v>5.8299999999999977E-2</v>
      </c>
      <c r="J845">
        <f t="shared" si="135"/>
        <v>0</v>
      </c>
      <c r="K845" s="14">
        <f t="shared" si="137"/>
        <v>0</v>
      </c>
      <c r="L845">
        <f t="shared" si="138"/>
        <v>0</v>
      </c>
      <c r="M845">
        <f t="shared" si="139"/>
        <v>0.08</v>
      </c>
      <c r="N845">
        <f t="shared" si="130"/>
        <v>5.8299999999999977E-2</v>
      </c>
    </row>
    <row r="846" spans="1:14" x14ac:dyDescent="0.25">
      <c r="A846" t="s">
        <v>743</v>
      </c>
      <c r="B846" t="s">
        <v>742</v>
      </c>
      <c r="C846" t="s">
        <v>2036</v>
      </c>
      <c r="D846">
        <f t="shared" si="131"/>
        <v>1.17</v>
      </c>
      <c r="E846">
        <f t="shared" si="132"/>
        <v>0.08</v>
      </c>
      <c r="F846">
        <f t="shared" si="136"/>
        <v>5.8299999999999998E-2</v>
      </c>
      <c r="G846">
        <v>1.0683</v>
      </c>
      <c r="H846">
        <f t="shared" si="133"/>
        <v>0.08</v>
      </c>
      <c r="I846">
        <f t="shared" si="134"/>
        <v>5.8299999999999977E-2</v>
      </c>
      <c r="J846">
        <f t="shared" si="135"/>
        <v>0</v>
      </c>
      <c r="K846" s="14">
        <f t="shared" si="137"/>
        <v>0</v>
      </c>
      <c r="L846">
        <f t="shared" si="138"/>
        <v>0</v>
      </c>
      <c r="M846">
        <f t="shared" si="139"/>
        <v>0.08</v>
      </c>
      <c r="N846">
        <f t="shared" si="130"/>
        <v>5.8299999999999977E-2</v>
      </c>
    </row>
    <row r="847" spans="1:14" x14ac:dyDescent="0.25">
      <c r="A847" t="s">
        <v>715</v>
      </c>
      <c r="B847" t="s">
        <v>714</v>
      </c>
      <c r="C847" t="s">
        <v>2036</v>
      </c>
      <c r="D847">
        <f t="shared" si="131"/>
        <v>1.17</v>
      </c>
      <c r="E847">
        <f t="shared" si="132"/>
        <v>0.08</v>
      </c>
      <c r="F847">
        <f t="shared" si="136"/>
        <v>5.8299999999999998E-2</v>
      </c>
      <c r="G847">
        <v>1.0683</v>
      </c>
      <c r="H847">
        <f t="shared" si="133"/>
        <v>0.08</v>
      </c>
      <c r="I847">
        <f t="shared" si="134"/>
        <v>5.8299999999999977E-2</v>
      </c>
      <c r="J847">
        <f t="shared" si="135"/>
        <v>0</v>
      </c>
      <c r="K847" s="14">
        <f t="shared" si="137"/>
        <v>0</v>
      </c>
      <c r="L847">
        <f t="shared" si="138"/>
        <v>0</v>
      </c>
      <c r="M847">
        <f t="shared" si="139"/>
        <v>0.08</v>
      </c>
      <c r="N847">
        <f t="shared" si="130"/>
        <v>5.8299999999999977E-2</v>
      </c>
    </row>
    <row r="848" spans="1:14" x14ac:dyDescent="0.25">
      <c r="A848" t="s">
        <v>709</v>
      </c>
      <c r="B848" t="s">
        <v>708</v>
      </c>
      <c r="C848" t="s">
        <v>2036</v>
      </c>
      <c r="D848">
        <f t="shared" si="131"/>
        <v>1.17</v>
      </c>
      <c r="E848">
        <f t="shared" si="132"/>
        <v>0.08</v>
      </c>
      <c r="F848">
        <f t="shared" si="136"/>
        <v>5.8299999999999998E-2</v>
      </c>
      <c r="G848">
        <v>1.0683</v>
      </c>
      <c r="H848">
        <f t="shared" si="133"/>
        <v>0.08</v>
      </c>
      <c r="I848">
        <f t="shared" si="134"/>
        <v>5.8299999999999977E-2</v>
      </c>
      <c r="J848">
        <f t="shared" si="135"/>
        <v>0</v>
      </c>
      <c r="K848" s="14">
        <f t="shared" si="137"/>
        <v>0</v>
      </c>
      <c r="L848">
        <f t="shared" si="138"/>
        <v>0</v>
      </c>
      <c r="M848">
        <f t="shared" si="139"/>
        <v>0.08</v>
      </c>
      <c r="N848">
        <f t="shared" si="130"/>
        <v>5.8299999999999977E-2</v>
      </c>
    </row>
    <row r="849" spans="1:14" x14ac:dyDescent="0.25">
      <c r="A849" t="s">
        <v>699</v>
      </c>
      <c r="B849" t="s">
        <v>698</v>
      </c>
      <c r="C849" t="s">
        <v>2036</v>
      </c>
      <c r="D849">
        <f t="shared" si="131"/>
        <v>1.17</v>
      </c>
      <c r="E849">
        <f t="shared" si="132"/>
        <v>0.08</v>
      </c>
      <c r="F849">
        <f t="shared" si="136"/>
        <v>5.8299999999999998E-2</v>
      </c>
      <c r="G849">
        <v>1.0683</v>
      </c>
      <c r="H849">
        <f t="shared" si="133"/>
        <v>0.08</v>
      </c>
      <c r="I849">
        <f t="shared" si="134"/>
        <v>5.8299999999999977E-2</v>
      </c>
      <c r="J849">
        <f t="shared" si="135"/>
        <v>0</v>
      </c>
      <c r="K849" s="14">
        <f t="shared" si="137"/>
        <v>0</v>
      </c>
      <c r="L849">
        <f t="shared" si="138"/>
        <v>0</v>
      </c>
      <c r="M849">
        <f t="shared" si="139"/>
        <v>0.08</v>
      </c>
      <c r="N849">
        <f t="shared" si="130"/>
        <v>5.8299999999999977E-2</v>
      </c>
    </row>
    <row r="850" spans="1:14" x14ac:dyDescent="0.25">
      <c r="A850" t="s">
        <v>689</v>
      </c>
      <c r="B850" t="s">
        <v>688</v>
      </c>
      <c r="C850" t="s">
        <v>2036</v>
      </c>
      <c r="D850">
        <f t="shared" si="131"/>
        <v>1.17</v>
      </c>
      <c r="E850">
        <f t="shared" si="132"/>
        <v>0.08</v>
      </c>
      <c r="F850">
        <f t="shared" si="136"/>
        <v>5.8299999999999998E-2</v>
      </c>
      <c r="G850">
        <v>1.0683</v>
      </c>
      <c r="H850">
        <f t="shared" si="133"/>
        <v>0.08</v>
      </c>
      <c r="I850">
        <f t="shared" si="134"/>
        <v>5.8299999999999977E-2</v>
      </c>
      <c r="J850">
        <f t="shared" si="135"/>
        <v>0</v>
      </c>
      <c r="K850" s="14">
        <f t="shared" si="137"/>
        <v>0</v>
      </c>
      <c r="L850">
        <f t="shared" si="138"/>
        <v>0</v>
      </c>
      <c r="M850">
        <f t="shared" si="139"/>
        <v>0.08</v>
      </c>
      <c r="N850">
        <f t="shared" si="130"/>
        <v>5.8299999999999977E-2</v>
      </c>
    </row>
    <row r="851" spans="1:14" x14ac:dyDescent="0.25">
      <c r="A851" t="s">
        <v>681</v>
      </c>
      <c r="B851" t="s">
        <v>680</v>
      </c>
      <c r="C851" t="s">
        <v>2036</v>
      </c>
      <c r="D851">
        <f t="shared" si="131"/>
        <v>1.17</v>
      </c>
      <c r="E851">
        <f t="shared" si="132"/>
        <v>0.08</v>
      </c>
      <c r="F851">
        <f t="shared" si="136"/>
        <v>5.8299999999999998E-2</v>
      </c>
      <c r="G851">
        <v>1.0683</v>
      </c>
      <c r="H851">
        <f t="shared" si="133"/>
        <v>0.08</v>
      </c>
      <c r="I851">
        <f t="shared" si="134"/>
        <v>5.8299999999999977E-2</v>
      </c>
      <c r="J851">
        <f t="shared" si="135"/>
        <v>0</v>
      </c>
      <c r="K851" s="14">
        <f t="shared" si="137"/>
        <v>0</v>
      </c>
      <c r="L851">
        <f t="shared" si="138"/>
        <v>0</v>
      </c>
      <c r="M851">
        <f t="shared" si="139"/>
        <v>0.08</v>
      </c>
      <c r="N851">
        <f t="shared" si="130"/>
        <v>5.8299999999999977E-2</v>
      </c>
    </row>
    <row r="852" spans="1:14" x14ac:dyDescent="0.25">
      <c r="A852" t="s">
        <v>679</v>
      </c>
      <c r="B852" t="s">
        <v>678</v>
      </c>
      <c r="C852" t="s">
        <v>2036</v>
      </c>
      <c r="D852">
        <f t="shared" si="131"/>
        <v>1.17</v>
      </c>
      <c r="E852">
        <f t="shared" si="132"/>
        <v>0.08</v>
      </c>
      <c r="F852">
        <f t="shared" si="136"/>
        <v>5.8299999999999998E-2</v>
      </c>
      <c r="G852">
        <v>1.0683</v>
      </c>
      <c r="H852">
        <f t="shared" si="133"/>
        <v>0.08</v>
      </c>
      <c r="I852">
        <f t="shared" si="134"/>
        <v>5.8299999999999977E-2</v>
      </c>
      <c r="J852">
        <f t="shared" si="135"/>
        <v>0</v>
      </c>
      <c r="K852" s="14">
        <f t="shared" si="137"/>
        <v>0</v>
      </c>
      <c r="L852">
        <f t="shared" si="138"/>
        <v>0</v>
      </c>
      <c r="M852">
        <f t="shared" si="139"/>
        <v>0.08</v>
      </c>
      <c r="N852">
        <f t="shared" si="130"/>
        <v>5.8299999999999977E-2</v>
      </c>
    </row>
    <row r="853" spans="1:14" x14ac:dyDescent="0.25">
      <c r="A853" t="s">
        <v>663</v>
      </c>
      <c r="B853" t="s">
        <v>662</v>
      </c>
      <c r="C853" t="s">
        <v>2036</v>
      </c>
      <c r="D853">
        <f t="shared" si="131"/>
        <v>1.17</v>
      </c>
      <c r="E853">
        <f t="shared" si="132"/>
        <v>0.08</v>
      </c>
      <c r="F853">
        <f t="shared" si="136"/>
        <v>5.8299999999999998E-2</v>
      </c>
      <c r="G853">
        <v>1.0683</v>
      </c>
      <c r="H853">
        <f t="shared" si="133"/>
        <v>0.08</v>
      </c>
      <c r="I853">
        <f t="shared" si="134"/>
        <v>5.8299999999999977E-2</v>
      </c>
      <c r="J853">
        <f t="shared" si="135"/>
        <v>0</v>
      </c>
      <c r="K853" s="14">
        <f t="shared" si="137"/>
        <v>0</v>
      </c>
      <c r="L853">
        <f t="shared" si="138"/>
        <v>0</v>
      </c>
      <c r="M853">
        <f t="shared" si="139"/>
        <v>0.08</v>
      </c>
      <c r="N853">
        <f t="shared" si="130"/>
        <v>5.8299999999999977E-2</v>
      </c>
    </row>
    <row r="854" spans="1:14" x14ac:dyDescent="0.25">
      <c r="A854" t="s">
        <v>653</v>
      </c>
      <c r="B854" t="s">
        <v>652</v>
      </c>
      <c r="C854" t="s">
        <v>2036</v>
      </c>
      <c r="D854">
        <f t="shared" si="131"/>
        <v>1.17</v>
      </c>
      <c r="E854">
        <f t="shared" si="132"/>
        <v>0.08</v>
      </c>
      <c r="F854">
        <f t="shared" si="136"/>
        <v>5.8299999999999998E-2</v>
      </c>
      <c r="G854">
        <v>1.0683</v>
      </c>
      <c r="H854">
        <f t="shared" si="133"/>
        <v>0.08</v>
      </c>
      <c r="I854">
        <f t="shared" si="134"/>
        <v>5.8299999999999977E-2</v>
      </c>
      <c r="J854">
        <f t="shared" si="135"/>
        <v>0</v>
      </c>
      <c r="K854" s="14">
        <f t="shared" si="137"/>
        <v>0</v>
      </c>
      <c r="L854">
        <f t="shared" si="138"/>
        <v>0</v>
      </c>
      <c r="M854">
        <f t="shared" si="139"/>
        <v>0.08</v>
      </c>
      <c r="N854">
        <f t="shared" ref="N854:N917" si="140">MIN(F854,I854)</f>
        <v>5.8299999999999977E-2</v>
      </c>
    </row>
    <row r="855" spans="1:14" x14ac:dyDescent="0.25">
      <c r="A855" t="s">
        <v>651</v>
      </c>
      <c r="B855" t="s">
        <v>650</v>
      </c>
      <c r="C855" t="s">
        <v>2036</v>
      </c>
      <c r="D855">
        <f t="shared" si="131"/>
        <v>1.17</v>
      </c>
      <c r="E855">
        <f t="shared" si="132"/>
        <v>0.08</v>
      </c>
      <c r="F855">
        <f t="shared" si="136"/>
        <v>5.8299999999999998E-2</v>
      </c>
      <c r="G855">
        <v>1.0683</v>
      </c>
      <c r="H855">
        <f t="shared" si="133"/>
        <v>0.08</v>
      </c>
      <c r="I855">
        <f t="shared" si="134"/>
        <v>5.8299999999999977E-2</v>
      </c>
      <c r="J855">
        <f t="shared" si="135"/>
        <v>0</v>
      </c>
      <c r="K855" s="14">
        <f t="shared" si="137"/>
        <v>0</v>
      </c>
      <c r="L855">
        <f t="shared" si="138"/>
        <v>0</v>
      </c>
      <c r="M855">
        <f t="shared" si="139"/>
        <v>0.08</v>
      </c>
      <c r="N855">
        <f t="shared" si="140"/>
        <v>5.8299999999999977E-2</v>
      </c>
    </row>
    <row r="856" spans="1:14" x14ac:dyDescent="0.25">
      <c r="A856" t="s">
        <v>633</v>
      </c>
      <c r="B856" t="s">
        <v>632</v>
      </c>
      <c r="C856" t="s">
        <v>2036</v>
      </c>
      <c r="D856">
        <f t="shared" si="131"/>
        <v>1.17</v>
      </c>
      <c r="E856">
        <f t="shared" si="132"/>
        <v>0.08</v>
      </c>
      <c r="F856">
        <f t="shared" si="136"/>
        <v>5.8299999999999998E-2</v>
      </c>
      <c r="G856">
        <v>1.0683</v>
      </c>
      <c r="H856">
        <f t="shared" si="133"/>
        <v>0.08</v>
      </c>
      <c r="I856">
        <f t="shared" si="134"/>
        <v>5.8299999999999977E-2</v>
      </c>
      <c r="J856">
        <f t="shared" si="135"/>
        <v>0</v>
      </c>
      <c r="K856" s="14">
        <f t="shared" si="137"/>
        <v>0</v>
      </c>
      <c r="L856">
        <f t="shared" si="138"/>
        <v>0</v>
      </c>
      <c r="M856">
        <f t="shared" si="139"/>
        <v>0.08</v>
      </c>
      <c r="N856">
        <f t="shared" si="140"/>
        <v>5.8299999999999977E-2</v>
      </c>
    </row>
    <row r="857" spans="1:14" x14ac:dyDescent="0.25">
      <c r="A857" t="s">
        <v>631</v>
      </c>
      <c r="B857" t="s">
        <v>630</v>
      </c>
      <c r="C857" t="s">
        <v>2036</v>
      </c>
      <c r="D857">
        <f t="shared" si="131"/>
        <v>1.17</v>
      </c>
      <c r="E857">
        <f t="shared" si="132"/>
        <v>0.08</v>
      </c>
      <c r="F857">
        <f t="shared" si="136"/>
        <v>5.8299999999999998E-2</v>
      </c>
      <c r="G857">
        <v>1.0683</v>
      </c>
      <c r="H857">
        <f t="shared" si="133"/>
        <v>0.08</v>
      </c>
      <c r="I857">
        <f t="shared" si="134"/>
        <v>5.8299999999999977E-2</v>
      </c>
      <c r="J857">
        <f t="shared" si="135"/>
        <v>0</v>
      </c>
      <c r="K857" s="14">
        <f t="shared" si="137"/>
        <v>0</v>
      </c>
      <c r="L857">
        <f t="shared" si="138"/>
        <v>0</v>
      </c>
      <c r="M857">
        <f t="shared" si="139"/>
        <v>0.08</v>
      </c>
      <c r="N857">
        <f t="shared" si="140"/>
        <v>5.8299999999999977E-2</v>
      </c>
    </row>
    <row r="858" spans="1:14" x14ac:dyDescent="0.25">
      <c r="A858" t="s">
        <v>621</v>
      </c>
      <c r="B858" t="s">
        <v>620</v>
      </c>
      <c r="C858" t="s">
        <v>2036</v>
      </c>
      <c r="D858">
        <f t="shared" si="131"/>
        <v>1.17</v>
      </c>
      <c r="E858">
        <f t="shared" si="132"/>
        <v>0.08</v>
      </c>
      <c r="F858">
        <f t="shared" si="136"/>
        <v>5.8299999999999998E-2</v>
      </c>
      <c r="G858">
        <v>1.0683</v>
      </c>
      <c r="H858">
        <f t="shared" si="133"/>
        <v>0.08</v>
      </c>
      <c r="I858">
        <f t="shared" si="134"/>
        <v>5.8299999999999977E-2</v>
      </c>
      <c r="J858">
        <f t="shared" si="135"/>
        <v>0</v>
      </c>
      <c r="K858" s="14">
        <f t="shared" si="137"/>
        <v>0</v>
      </c>
      <c r="L858">
        <f t="shared" si="138"/>
        <v>0</v>
      </c>
      <c r="M858">
        <f t="shared" si="139"/>
        <v>0.08</v>
      </c>
      <c r="N858">
        <f t="shared" si="140"/>
        <v>5.8299999999999977E-2</v>
      </c>
    </row>
    <row r="859" spans="1:14" x14ac:dyDescent="0.25">
      <c r="A859" t="s">
        <v>619</v>
      </c>
      <c r="B859" t="s">
        <v>618</v>
      </c>
      <c r="C859" t="s">
        <v>2036</v>
      </c>
      <c r="D859">
        <f t="shared" si="131"/>
        <v>1.17</v>
      </c>
      <c r="E859">
        <f t="shared" si="132"/>
        <v>0.08</v>
      </c>
      <c r="F859">
        <f t="shared" si="136"/>
        <v>5.8299999999999998E-2</v>
      </c>
      <c r="G859">
        <v>1.0683</v>
      </c>
      <c r="H859">
        <f t="shared" si="133"/>
        <v>0.08</v>
      </c>
      <c r="I859">
        <f t="shared" si="134"/>
        <v>5.8299999999999977E-2</v>
      </c>
      <c r="J859">
        <f t="shared" si="135"/>
        <v>0</v>
      </c>
      <c r="K859" s="14">
        <f t="shared" si="137"/>
        <v>0</v>
      </c>
      <c r="L859">
        <f t="shared" si="138"/>
        <v>0</v>
      </c>
      <c r="M859">
        <f t="shared" si="139"/>
        <v>0.08</v>
      </c>
      <c r="N859">
        <f t="shared" si="140"/>
        <v>5.8299999999999977E-2</v>
      </c>
    </row>
    <row r="860" spans="1:14" x14ac:dyDescent="0.25">
      <c r="A860" t="s">
        <v>617</v>
      </c>
      <c r="B860" t="s">
        <v>616</v>
      </c>
      <c r="C860" t="s">
        <v>2036</v>
      </c>
      <c r="D860">
        <f t="shared" si="131"/>
        <v>1.17</v>
      </c>
      <c r="E860">
        <f t="shared" si="132"/>
        <v>0.08</v>
      </c>
      <c r="F860">
        <f t="shared" si="136"/>
        <v>5.8299999999999998E-2</v>
      </c>
      <c r="G860">
        <v>1.0683</v>
      </c>
      <c r="H860">
        <f t="shared" si="133"/>
        <v>0.08</v>
      </c>
      <c r="I860">
        <f t="shared" si="134"/>
        <v>5.8299999999999977E-2</v>
      </c>
      <c r="J860">
        <f t="shared" si="135"/>
        <v>0</v>
      </c>
      <c r="K860" s="14">
        <f t="shared" si="137"/>
        <v>0</v>
      </c>
      <c r="L860">
        <f t="shared" si="138"/>
        <v>0</v>
      </c>
      <c r="M860">
        <f t="shared" si="139"/>
        <v>0.08</v>
      </c>
      <c r="N860">
        <f t="shared" si="140"/>
        <v>5.8299999999999977E-2</v>
      </c>
    </row>
    <row r="861" spans="1:14" x14ac:dyDescent="0.25">
      <c r="A861" t="s">
        <v>607</v>
      </c>
      <c r="B861" t="s">
        <v>606</v>
      </c>
      <c r="C861" t="s">
        <v>2036</v>
      </c>
      <c r="D861">
        <f t="shared" si="131"/>
        <v>1.17</v>
      </c>
      <c r="E861">
        <f t="shared" si="132"/>
        <v>0.08</v>
      </c>
      <c r="F861">
        <f t="shared" si="136"/>
        <v>5.8299999999999998E-2</v>
      </c>
      <c r="G861">
        <v>1.0683</v>
      </c>
      <c r="H861">
        <f t="shared" si="133"/>
        <v>0.08</v>
      </c>
      <c r="I861">
        <f t="shared" si="134"/>
        <v>5.8299999999999977E-2</v>
      </c>
      <c r="J861">
        <f t="shared" si="135"/>
        <v>0</v>
      </c>
      <c r="K861" s="14">
        <f t="shared" si="137"/>
        <v>0</v>
      </c>
      <c r="L861">
        <f t="shared" si="138"/>
        <v>0</v>
      </c>
      <c r="M861">
        <f t="shared" si="139"/>
        <v>0.08</v>
      </c>
      <c r="N861">
        <f t="shared" si="140"/>
        <v>5.8299999999999977E-2</v>
      </c>
    </row>
    <row r="862" spans="1:14" x14ac:dyDescent="0.25">
      <c r="A862" t="s">
        <v>605</v>
      </c>
      <c r="B862" t="s">
        <v>604</v>
      </c>
      <c r="C862" t="s">
        <v>2036</v>
      </c>
      <c r="D862">
        <f t="shared" si="131"/>
        <v>1.17</v>
      </c>
      <c r="E862">
        <f t="shared" si="132"/>
        <v>0.08</v>
      </c>
      <c r="F862">
        <f t="shared" si="136"/>
        <v>5.8299999999999998E-2</v>
      </c>
      <c r="G862">
        <v>1.0683</v>
      </c>
      <c r="H862">
        <f t="shared" si="133"/>
        <v>0.08</v>
      </c>
      <c r="I862">
        <f t="shared" si="134"/>
        <v>5.8299999999999977E-2</v>
      </c>
      <c r="J862">
        <f t="shared" si="135"/>
        <v>0</v>
      </c>
      <c r="K862" s="14">
        <f t="shared" si="137"/>
        <v>0</v>
      </c>
      <c r="L862">
        <f t="shared" si="138"/>
        <v>0</v>
      </c>
      <c r="M862">
        <f t="shared" si="139"/>
        <v>0.08</v>
      </c>
      <c r="N862">
        <f t="shared" si="140"/>
        <v>5.8299999999999977E-2</v>
      </c>
    </row>
    <row r="863" spans="1:14" x14ac:dyDescent="0.25">
      <c r="A863" t="s">
        <v>603</v>
      </c>
      <c r="B863" t="s">
        <v>602</v>
      </c>
      <c r="C863" t="s">
        <v>2036</v>
      </c>
      <c r="D863">
        <f t="shared" si="131"/>
        <v>1.17</v>
      </c>
      <c r="E863">
        <f t="shared" si="132"/>
        <v>0.08</v>
      </c>
      <c r="F863">
        <f t="shared" si="136"/>
        <v>5.8299999999999998E-2</v>
      </c>
      <c r="G863">
        <v>1.0683</v>
      </c>
      <c r="H863">
        <f t="shared" si="133"/>
        <v>0.08</v>
      </c>
      <c r="I863">
        <f t="shared" si="134"/>
        <v>5.8299999999999977E-2</v>
      </c>
      <c r="J863">
        <f t="shared" si="135"/>
        <v>0</v>
      </c>
      <c r="K863" s="14">
        <f t="shared" si="137"/>
        <v>0</v>
      </c>
      <c r="L863">
        <f t="shared" si="138"/>
        <v>0</v>
      </c>
      <c r="M863">
        <f t="shared" si="139"/>
        <v>0.08</v>
      </c>
      <c r="N863">
        <f t="shared" si="140"/>
        <v>5.8299999999999977E-2</v>
      </c>
    </row>
    <row r="864" spans="1:14" x14ac:dyDescent="0.25">
      <c r="A864" t="s">
        <v>601</v>
      </c>
      <c r="B864" t="s">
        <v>600</v>
      </c>
      <c r="C864" t="s">
        <v>2036</v>
      </c>
      <c r="D864">
        <f t="shared" si="131"/>
        <v>1.17</v>
      </c>
      <c r="E864">
        <f t="shared" si="132"/>
        <v>0.08</v>
      </c>
      <c r="F864">
        <f t="shared" si="136"/>
        <v>5.8299999999999998E-2</v>
      </c>
      <c r="G864">
        <v>1.0683</v>
      </c>
      <c r="H864">
        <f t="shared" si="133"/>
        <v>0.08</v>
      </c>
      <c r="I864">
        <f t="shared" si="134"/>
        <v>5.8299999999999977E-2</v>
      </c>
      <c r="J864">
        <f t="shared" si="135"/>
        <v>0</v>
      </c>
      <c r="K864" s="14">
        <f t="shared" si="137"/>
        <v>0</v>
      </c>
      <c r="L864">
        <f t="shared" si="138"/>
        <v>0</v>
      </c>
      <c r="M864">
        <f t="shared" si="139"/>
        <v>0.08</v>
      </c>
      <c r="N864">
        <f t="shared" si="140"/>
        <v>5.8299999999999977E-2</v>
      </c>
    </row>
    <row r="865" spans="1:14" x14ac:dyDescent="0.25">
      <c r="A865" t="s">
        <v>599</v>
      </c>
      <c r="B865" t="s">
        <v>598</v>
      </c>
      <c r="C865" t="s">
        <v>2036</v>
      </c>
      <c r="D865">
        <f t="shared" si="131"/>
        <v>1.17</v>
      </c>
      <c r="E865">
        <f t="shared" si="132"/>
        <v>0.08</v>
      </c>
      <c r="F865">
        <f t="shared" si="136"/>
        <v>5.8299999999999998E-2</v>
      </c>
      <c r="G865">
        <v>1.0683</v>
      </c>
      <c r="H865">
        <f t="shared" si="133"/>
        <v>0.08</v>
      </c>
      <c r="I865">
        <f t="shared" si="134"/>
        <v>5.8299999999999977E-2</v>
      </c>
      <c r="J865">
        <f t="shared" si="135"/>
        <v>0</v>
      </c>
      <c r="K865" s="14">
        <f t="shared" si="137"/>
        <v>0</v>
      </c>
      <c r="L865">
        <f t="shared" si="138"/>
        <v>0</v>
      </c>
      <c r="M865">
        <f t="shared" si="139"/>
        <v>0.08</v>
      </c>
      <c r="N865">
        <f t="shared" si="140"/>
        <v>5.8299999999999977E-2</v>
      </c>
    </row>
    <row r="866" spans="1:14" x14ac:dyDescent="0.25">
      <c r="A866" t="s">
        <v>595</v>
      </c>
      <c r="B866" t="s">
        <v>594</v>
      </c>
      <c r="C866" t="s">
        <v>2036</v>
      </c>
      <c r="D866">
        <f t="shared" si="131"/>
        <v>1.17</v>
      </c>
      <c r="E866">
        <f t="shared" si="132"/>
        <v>0.08</v>
      </c>
      <c r="F866">
        <f t="shared" si="136"/>
        <v>5.8299999999999998E-2</v>
      </c>
      <c r="G866">
        <v>1.0683</v>
      </c>
      <c r="H866">
        <f t="shared" si="133"/>
        <v>0.08</v>
      </c>
      <c r="I866">
        <f t="shared" si="134"/>
        <v>5.8299999999999977E-2</v>
      </c>
      <c r="J866">
        <f t="shared" si="135"/>
        <v>0</v>
      </c>
      <c r="K866" s="14">
        <f t="shared" si="137"/>
        <v>0</v>
      </c>
      <c r="L866">
        <f t="shared" si="138"/>
        <v>0</v>
      </c>
      <c r="M866">
        <f t="shared" si="139"/>
        <v>0.08</v>
      </c>
      <c r="N866">
        <f t="shared" si="140"/>
        <v>5.8299999999999977E-2</v>
      </c>
    </row>
    <row r="867" spans="1:14" x14ac:dyDescent="0.25">
      <c r="A867" t="s">
        <v>577</v>
      </c>
      <c r="B867" t="s">
        <v>286</v>
      </c>
      <c r="C867" t="s">
        <v>2036</v>
      </c>
      <c r="D867">
        <f t="shared" si="131"/>
        <v>1.17</v>
      </c>
      <c r="E867">
        <f t="shared" si="132"/>
        <v>0.08</v>
      </c>
      <c r="F867">
        <f t="shared" si="136"/>
        <v>5.8299999999999998E-2</v>
      </c>
      <c r="G867">
        <v>1.0683</v>
      </c>
      <c r="H867">
        <f t="shared" si="133"/>
        <v>0.08</v>
      </c>
      <c r="I867">
        <f t="shared" si="134"/>
        <v>5.8299999999999977E-2</v>
      </c>
      <c r="J867">
        <f t="shared" si="135"/>
        <v>0</v>
      </c>
      <c r="K867" s="14">
        <f t="shared" si="137"/>
        <v>0</v>
      </c>
      <c r="L867">
        <f t="shared" si="138"/>
        <v>0</v>
      </c>
      <c r="M867">
        <f t="shared" si="139"/>
        <v>0.08</v>
      </c>
      <c r="N867">
        <f t="shared" si="140"/>
        <v>5.8299999999999977E-2</v>
      </c>
    </row>
    <row r="868" spans="1:14" x14ac:dyDescent="0.25">
      <c r="A868" t="s">
        <v>576</v>
      </c>
      <c r="B868" t="s">
        <v>575</v>
      </c>
      <c r="C868" t="s">
        <v>2036</v>
      </c>
      <c r="D868">
        <f t="shared" si="131"/>
        <v>1.17</v>
      </c>
      <c r="E868">
        <f t="shared" si="132"/>
        <v>0.08</v>
      </c>
      <c r="F868">
        <f t="shared" si="136"/>
        <v>5.8299999999999998E-2</v>
      </c>
      <c r="G868">
        <v>1.0683</v>
      </c>
      <c r="H868">
        <f t="shared" si="133"/>
        <v>0.08</v>
      </c>
      <c r="I868">
        <f t="shared" si="134"/>
        <v>5.8299999999999977E-2</v>
      </c>
      <c r="J868">
        <f t="shared" si="135"/>
        <v>0</v>
      </c>
      <c r="K868" s="14">
        <f t="shared" si="137"/>
        <v>0</v>
      </c>
      <c r="L868">
        <f t="shared" si="138"/>
        <v>0</v>
      </c>
      <c r="M868">
        <f t="shared" si="139"/>
        <v>0.08</v>
      </c>
      <c r="N868">
        <f t="shared" si="140"/>
        <v>5.8299999999999977E-2</v>
      </c>
    </row>
    <row r="869" spans="1:14" x14ac:dyDescent="0.25">
      <c r="A869" t="s">
        <v>570</v>
      </c>
      <c r="B869" t="s">
        <v>569</v>
      </c>
      <c r="C869" t="s">
        <v>2036</v>
      </c>
      <c r="D869">
        <f t="shared" si="131"/>
        <v>1.17</v>
      </c>
      <c r="E869">
        <f t="shared" si="132"/>
        <v>0.08</v>
      </c>
      <c r="F869">
        <f t="shared" si="136"/>
        <v>5.8299999999999998E-2</v>
      </c>
      <c r="G869">
        <v>1.0683</v>
      </c>
      <c r="H869">
        <f t="shared" si="133"/>
        <v>0.08</v>
      </c>
      <c r="I869">
        <f t="shared" si="134"/>
        <v>5.8299999999999977E-2</v>
      </c>
      <c r="J869">
        <f t="shared" si="135"/>
        <v>0</v>
      </c>
      <c r="K869" s="14">
        <f t="shared" si="137"/>
        <v>0</v>
      </c>
      <c r="L869">
        <f t="shared" si="138"/>
        <v>0</v>
      </c>
      <c r="M869">
        <f t="shared" si="139"/>
        <v>0.08</v>
      </c>
      <c r="N869">
        <f t="shared" si="140"/>
        <v>5.8299999999999977E-2</v>
      </c>
    </row>
    <row r="870" spans="1:14" x14ac:dyDescent="0.25">
      <c r="A870" t="s">
        <v>556</v>
      </c>
      <c r="B870" t="s">
        <v>555</v>
      </c>
      <c r="C870" t="s">
        <v>2036</v>
      </c>
      <c r="D870">
        <f t="shared" si="131"/>
        <v>1.17</v>
      </c>
      <c r="E870">
        <f t="shared" si="132"/>
        <v>0.08</v>
      </c>
      <c r="F870">
        <f t="shared" si="136"/>
        <v>5.8299999999999998E-2</v>
      </c>
      <c r="G870">
        <v>1.0683</v>
      </c>
      <c r="H870">
        <f t="shared" si="133"/>
        <v>0.08</v>
      </c>
      <c r="I870">
        <f t="shared" si="134"/>
        <v>5.8299999999999977E-2</v>
      </c>
      <c r="J870">
        <f t="shared" si="135"/>
        <v>0</v>
      </c>
      <c r="K870" s="14">
        <f t="shared" si="137"/>
        <v>0</v>
      </c>
      <c r="L870">
        <f t="shared" si="138"/>
        <v>0</v>
      </c>
      <c r="M870">
        <f t="shared" si="139"/>
        <v>0.08</v>
      </c>
      <c r="N870">
        <f t="shared" si="140"/>
        <v>5.8299999999999977E-2</v>
      </c>
    </row>
    <row r="871" spans="1:14" x14ac:dyDescent="0.25">
      <c r="A871" t="s">
        <v>542</v>
      </c>
      <c r="B871" t="s">
        <v>541</v>
      </c>
      <c r="C871" t="s">
        <v>2036</v>
      </c>
      <c r="D871">
        <v>1.17</v>
      </c>
      <c r="E871">
        <f>MAX(0.08,MIN(0.08,D871-1))</f>
        <v>0.08</v>
      </c>
      <c r="F871">
        <f t="shared" si="136"/>
        <v>5.8299999999999998E-2</v>
      </c>
      <c r="G871">
        <v>1.0683</v>
      </c>
      <c r="H871">
        <f t="shared" si="133"/>
        <v>0.08</v>
      </c>
      <c r="I871">
        <f t="shared" si="134"/>
        <v>5.8299999999999977E-2</v>
      </c>
      <c r="J871">
        <f t="shared" si="135"/>
        <v>0</v>
      </c>
      <c r="K871" s="14">
        <f t="shared" si="137"/>
        <v>0</v>
      </c>
      <c r="L871">
        <f t="shared" si="138"/>
        <v>0</v>
      </c>
      <c r="M871">
        <f t="shared" si="139"/>
        <v>0.08</v>
      </c>
      <c r="N871">
        <f t="shared" si="140"/>
        <v>5.8299999999999977E-2</v>
      </c>
    </row>
    <row r="872" spans="1:14" x14ac:dyDescent="0.25">
      <c r="A872" t="s">
        <v>540</v>
      </c>
      <c r="B872" t="s">
        <v>539</v>
      </c>
      <c r="C872" t="s">
        <v>2036</v>
      </c>
      <c r="D872">
        <f t="shared" si="131"/>
        <v>1.17</v>
      </c>
      <c r="E872">
        <f t="shared" si="132"/>
        <v>0.08</v>
      </c>
      <c r="F872">
        <f t="shared" si="136"/>
        <v>5.8299999999999998E-2</v>
      </c>
      <c r="G872">
        <v>1.0683</v>
      </c>
      <c r="H872">
        <f t="shared" si="133"/>
        <v>0.08</v>
      </c>
      <c r="I872">
        <f t="shared" si="134"/>
        <v>5.8299999999999977E-2</v>
      </c>
      <c r="J872">
        <f t="shared" si="135"/>
        <v>0</v>
      </c>
      <c r="K872" s="14">
        <f t="shared" si="137"/>
        <v>0</v>
      </c>
      <c r="L872">
        <f t="shared" si="138"/>
        <v>0</v>
      </c>
      <c r="M872">
        <f t="shared" si="139"/>
        <v>0.08</v>
      </c>
      <c r="N872">
        <f t="shared" si="140"/>
        <v>5.8299999999999977E-2</v>
      </c>
    </row>
    <row r="873" spans="1:14" x14ac:dyDescent="0.25">
      <c r="A873" t="s">
        <v>536</v>
      </c>
      <c r="B873" t="s">
        <v>535</v>
      </c>
      <c r="C873" t="s">
        <v>2036</v>
      </c>
      <c r="D873">
        <f t="shared" si="131"/>
        <v>1.17</v>
      </c>
      <c r="E873">
        <f t="shared" si="132"/>
        <v>0.08</v>
      </c>
      <c r="F873">
        <f t="shared" si="136"/>
        <v>5.8299999999999998E-2</v>
      </c>
      <c r="G873">
        <v>1.0683</v>
      </c>
      <c r="H873">
        <f t="shared" si="133"/>
        <v>0.08</v>
      </c>
      <c r="I873">
        <f t="shared" si="134"/>
        <v>5.8299999999999977E-2</v>
      </c>
      <c r="J873">
        <f t="shared" si="135"/>
        <v>0</v>
      </c>
      <c r="K873" s="14">
        <f t="shared" si="137"/>
        <v>0</v>
      </c>
      <c r="L873">
        <f t="shared" si="138"/>
        <v>0</v>
      </c>
      <c r="M873">
        <f t="shared" si="139"/>
        <v>0.08</v>
      </c>
      <c r="N873">
        <f t="shared" si="140"/>
        <v>5.8299999999999977E-2</v>
      </c>
    </row>
    <row r="874" spans="1:14" x14ac:dyDescent="0.25">
      <c r="A874" t="s">
        <v>514</v>
      </c>
      <c r="B874" t="s">
        <v>513</v>
      </c>
      <c r="C874" t="s">
        <v>2036</v>
      </c>
      <c r="D874">
        <f t="shared" si="131"/>
        <v>1.17</v>
      </c>
      <c r="E874">
        <f t="shared" si="132"/>
        <v>0.08</v>
      </c>
      <c r="F874">
        <f t="shared" si="136"/>
        <v>5.8299999999999998E-2</v>
      </c>
      <c r="G874">
        <v>1.0683</v>
      </c>
      <c r="H874">
        <f t="shared" si="133"/>
        <v>0.08</v>
      </c>
      <c r="I874">
        <f t="shared" si="134"/>
        <v>5.8299999999999977E-2</v>
      </c>
      <c r="J874">
        <f t="shared" si="135"/>
        <v>0</v>
      </c>
      <c r="K874" s="14">
        <f t="shared" si="137"/>
        <v>0</v>
      </c>
      <c r="L874">
        <f t="shared" si="138"/>
        <v>0</v>
      </c>
      <c r="M874">
        <f t="shared" si="139"/>
        <v>0.08</v>
      </c>
      <c r="N874">
        <f t="shared" si="140"/>
        <v>5.8299999999999977E-2</v>
      </c>
    </row>
    <row r="875" spans="1:14" x14ac:dyDescent="0.25">
      <c r="A875" t="s">
        <v>512</v>
      </c>
      <c r="B875" t="s">
        <v>511</v>
      </c>
      <c r="C875" t="s">
        <v>2036</v>
      </c>
      <c r="D875">
        <f t="shared" si="131"/>
        <v>1.17</v>
      </c>
      <c r="E875">
        <f t="shared" si="132"/>
        <v>0.08</v>
      </c>
      <c r="F875">
        <f t="shared" si="136"/>
        <v>5.8299999999999998E-2</v>
      </c>
      <c r="G875">
        <v>1.0683</v>
      </c>
      <c r="H875">
        <f t="shared" si="133"/>
        <v>0.08</v>
      </c>
      <c r="I875">
        <f t="shared" si="134"/>
        <v>5.8299999999999977E-2</v>
      </c>
      <c r="J875">
        <f t="shared" si="135"/>
        <v>0</v>
      </c>
      <c r="K875" s="14">
        <f t="shared" si="137"/>
        <v>0</v>
      </c>
      <c r="L875">
        <f t="shared" si="138"/>
        <v>0</v>
      </c>
      <c r="M875">
        <f t="shared" si="139"/>
        <v>0.08</v>
      </c>
      <c r="N875">
        <f t="shared" si="140"/>
        <v>5.8299999999999977E-2</v>
      </c>
    </row>
    <row r="876" spans="1:14" x14ac:dyDescent="0.25">
      <c r="A876" t="s">
        <v>502</v>
      </c>
      <c r="B876" t="s">
        <v>501</v>
      </c>
      <c r="C876" t="s">
        <v>2036</v>
      </c>
      <c r="D876">
        <f t="shared" si="131"/>
        <v>1.17</v>
      </c>
      <c r="E876">
        <f t="shared" si="132"/>
        <v>0.08</v>
      </c>
      <c r="F876">
        <f t="shared" si="136"/>
        <v>5.8299999999999998E-2</v>
      </c>
      <c r="G876">
        <v>1.0683</v>
      </c>
      <c r="H876">
        <f t="shared" si="133"/>
        <v>0.08</v>
      </c>
      <c r="I876">
        <f t="shared" si="134"/>
        <v>5.8299999999999977E-2</v>
      </c>
      <c r="J876">
        <f t="shared" si="135"/>
        <v>0</v>
      </c>
      <c r="K876" s="14">
        <f t="shared" si="137"/>
        <v>0</v>
      </c>
      <c r="L876">
        <f t="shared" si="138"/>
        <v>0</v>
      </c>
      <c r="M876">
        <f t="shared" si="139"/>
        <v>0.08</v>
      </c>
      <c r="N876">
        <f t="shared" si="140"/>
        <v>5.8299999999999977E-2</v>
      </c>
    </row>
    <row r="877" spans="1:14" x14ac:dyDescent="0.25">
      <c r="A877" t="s">
        <v>500</v>
      </c>
      <c r="B877" t="s">
        <v>499</v>
      </c>
      <c r="C877" t="s">
        <v>2036</v>
      </c>
      <c r="D877">
        <f t="shared" si="131"/>
        <v>1.17</v>
      </c>
      <c r="E877">
        <f t="shared" si="132"/>
        <v>0.08</v>
      </c>
      <c r="F877">
        <f t="shared" si="136"/>
        <v>5.8299999999999998E-2</v>
      </c>
      <c r="G877">
        <v>1.0683</v>
      </c>
      <c r="H877">
        <f t="shared" si="133"/>
        <v>0.08</v>
      </c>
      <c r="I877">
        <f t="shared" si="134"/>
        <v>5.8299999999999977E-2</v>
      </c>
      <c r="J877">
        <f t="shared" si="135"/>
        <v>0</v>
      </c>
      <c r="K877" s="14">
        <f t="shared" si="137"/>
        <v>0</v>
      </c>
      <c r="L877">
        <f t="shared" si="138"/>
        <v>0</v>
      </c>
      <c r="M877">
        <f t="shared" si="139"/>
        <v>0.08</v>
      </c>
      <c r="N877">
        <f t="shared" si="140"/>
        <v>5.8299999999999977E-2</v>
      </c>
    </row>
    <row r="878" spans="1:14" x14ac:dyDescent="0.25">
      <c r="A878" t="s">
        <v>498</v>
      </c>
      <c r="B878" t="s">
        <v>497</v>
      </c>
      <c r="C878" t="s">
        <v>2036</v>
      </c>
      <c r="D878">
        <f t="shared" si="131"/>
        <v>1.17</v>
      </c>
      <c r="E878">
        <f t="shared" si="132"/>
        <v>0.08</v>
      </c>
      <c r="F878">
        <f t="shared" si="136"/>
        <v>5.8299999999999998E-2</v>
      </c>
      <c r="G878">
        <v>1.0683</v>
      </c>
      <c r="H878">
        <f t="shared" si="133"/>
        <v>0.08</v>
      </c>
      <c r="I878">
        <f t="shared" si="134"/>
        <v>5.8299999999999977E-2</v>
      </c>
      <c r="J878">
        <f t="shared" si="135"/>
        <v>0</v>
      </c>
      <c r="K878" s="14">
        <f t="shared" si="137"/>
        <v>0</v>
      </c>
      <c r="L878">
        <f t="shared" si="138"/>
        <v>0</v>
      </c>
      <c r="M878">
        <f t="shared" si="139"/>
        <v>0.08</v>
      </c>
      <c r="N878">
        <f t="shared" si="140"/>
        <v>5.8299999999999977E-2</v>
      </c>
    </row>
    <row r="879" spans="1:14" x14ac:dyDescent="0.25">
      <c r="A879" t="s">
        <v>478</v>
      </c>
      <c r="B879" t="s">
        <v>477</v>
      </c>
      <c r="C879" t="s">
        <v>2036</v>
      </c>
      <c r="D879">
        <f t="shared" si="131"/>
        <v>1.17</v>
      </c>
      <c r="E879">
        <f t="shared" si="132"/>
        <v>0.08</v>
      </c>
      <c r="F879">
        <f t="shared" si="136"/>
        <v>5.8299999999999998E-2</v>
      </c>
      <c r="G879">
        <v>1.0683</v>
      </c>
      <c r="H879">
        <f t="shared" si="133"/>
        <v>0.08</v>
      </c>
      <c r="I879">
        <f t="shared" si="134"/>
        <v>5.8299999999999977E-2</v>
      </c>
      <c r="J879">
        <f t="shared" si="135"/>
        <v>0</v>
      </c>
      <c r="K879" s="14">
        <f t="shared" si="137"/>
        <v>0</v>
      </c>
      <c r="L879">
        <f t="shared" si="138"/>
        <v>0</v>
      </c>
      <c r="M879">
        <f t="shared" si="139"/>
        <v>0.08</v>
      </c>
      <c r="N879">
        <f t="shared" si="140"/>
        <v>5.8299999999999977E-2</v>
      </c>
    </row>
    <row r="880" spans="1:14" x14ac:dyDescent="0.25">
      <c r="A880" t="s">
        <v>474</v>
      </c>
      <c r="B880" t="s">
        <v>473</v>
      </c>
      <c r="C880" t="s">
        <v>2036</v>
      </c>
      <c r="D880">
        <f t="shared" si="131"/>
        <v>1.17</v>
      </c>
      <c r="E880">
        <f t="shared" si="132"/>
        <v>0.08</v>
      </c>
      <c r="F880">
        <f t="shared" si="136"/>
        <v>5.8299999999999998E-2</v>
      </c>
      <c r="G880">
        <v>1.0683</v>
      </c>
      <c r="H880">
        <f t="shared" si="133"/>
        <v>0.08</v>
      </c>
      <c r="I880">
        <f t="shared" si="134"/>
        <v>5.8299999999999977E-2</v>
      </c>
      <c r="J880">
        <f t="shared" si="135"/>
        <v>0</v>
      </c>
      <c r="K880" s="14">
        <f t="shared" si="137"/>
        <v>0</v>
      </c>
      <c r="L880">
        <f t="shared" si="138"/>
        <v>0</v>
      </c>
      <c r="M880">
        <f t="shared" si="139"/>
        <v>0.08</v>
      </c>
      <c r="N880">
        <f t="shared" si="140"/>
        <v>5.8299999999999977E-2</v>
      </c>
    </row>
    <row r="881" spans="1:14" x14ac:dyDescent="0.25">
      <c r="A881" t="s">
        <v>470</v>
      </c>
      <c r="B881" t="s">
        <v>469</v>
      </c>
      <c r="C881" t="s">
        <v>2036</v>
      </c>
      <c r="D881">
        <f t="shared" si="131"/>
        <v>1.17</v>
      </c>
      <c r="E881">
        <f t="shared" si="132"/>
        <v>0.08</v>
      </c>
      <c r="F881">
        <f t="shared" si="136"/>
        <v>5.8299999999999998E-2</v>
      </c>
      <c r="G881">
        <v>1.0683</v>
      </c>
      <c r="H881">
        <f t="shared" si="133"/>
        <v>0.08</v>
      </c>
      <c r="I881">
        <f t="shared" si="134"/>
        <v>5.8299999999999977E-2</v>
      </c>
      <c r="J881">
        <f t="shared" si="135"/>
        <v>0</v>
      </c>
      <c r="K881" s="14">
        <f t="shared" si="137"/>
        <v>0</v>
      </c>
      <c r="L881">
        <f t="shared" si="138"/>
        <v>0</v>
      </c>
      <c r="M881">
        <f t="shared" si="139"/>
        <v>0.08</v>
      </c>
      <c r="N881">
        <f t="shared" si="140"/>
        <v>5.8299999999999977E-2</v>
      </c>
    </row>
    <row r="882" spans="1:14" x14ac:dyDescent="0.25">
      <c r="A882" t="s">
        <v>468</v>
      </c>
      <c r="B882" t="s">
        <v>467</v>
      </c>
      <c r="C882" t="s">
        <v>2036</v>
      </c>
      <c r="D882">
        <f t="shared" si="131"/>
        <v>1.17</v>
      </c>
      <c r="E882">
        <f t="shared" si="132"/>
        <v>0.08</v>
      </c>
      <c r="F882">
        <f t="shared" si="136"/>
        <v>5.8299999999999998E-2</v>
      </c>
      <c r="G882">
        <v>1.0683</v>
      </c>
      <c r="H882">
        <f t="shared" si="133"/>
        <v>0.08</v>
      </c>
      <c r="I882">
        <f t="shared" si="134"/>
        <v>5.8299999999999977E-2</v>
      </c>
      <c r="J882">
        <f t="shared" si="135"/>
        <v>0</v>
      </c>
      <c r="K882" s="14">
        <f t="shared" si="137"/>
        <v>0</v>
      </c>
      <c r="L882">
        <f t="shared" si="138"/>
        <v>0</v>
      </c>
      <c r="M882">
        <f t="shared" si="139"/>
        <v>0.08</v>
      </c>
      <c r="N882">
        <f t="shared" si="140"/>
        <v>5.8299999999999977E-2</v>
      </c>
    </row>
    <row r="883" spans="1:14" x14ac:dyDescent="0.25">
      <c r="A883" t="s">
        <v>466</v>
      </c>
      <c r="B883" t="s">
        <v>465</v>
      </c>
      <c r="C883" t="s">
        <v>2036</v>
      </c>
      <c r="D883">
        <f t="shared" si="131"/>
        <v>1.17</v>
      </c>
      <c r="E883">
        <f t="shared" si="132"/>
        <v>0.08</v>
      </c>
      <c r="F883">
        <f t="shared" si="136"/>
        <v>5.8299999999999998E-2</v>
      </c>
      <c r="G883">
        <v>1.0683</v>
      </c>
      <c r="H883">
        <f t="shared" si="133"/>
        <v>0.08</v>
      </c>
      <c r="I883">
        <f t="shared" si="134"/>
        <v>5.8299999999999977E-2</v>
      </c>
      <c r="J883">
        <f t="shared" si="135"/>
        <v>0</v>
      </c>
      <c r="K883" s="14">
        <f t="shared" si="137"/>
        <v>0</v>
      </c>
      <c r="L883">
        <f t="shared" si="138"/>
        <v>0</v>
      </c>
      <c r="M883">
        <f t="shared" si="139"/>
        <v>0.08</v>
      </c>
      <c r="N883">
        <f t="shared" si="140"/>
        <v>5.8299999999999977E-2</v>
      </c>
    </row>
    <row r="884" spans="1:14" x14ac:dyDescent="0.25">
      <c r="A884" t="s">
        <v>464</v>
      </c>
      <c r="B884" t="s">
        <v>463</v>
      </c>
      <c r="C884" t="s">
        <v>2036</v>
      </c>
      <c r="D884">
        <f t="shared" si="131"/>
        <v>1.17</v>
      </c>
      <c r="E884">
        <f t="shared" si="132"/>
        <v>0.08</v>
      </c>
      <c r="F884">
        <f t="shared" si="136"/>
        <v>5.8299999999999998E-2</v>
      </c>
      <c r="G884">
        <v>1.0683</v>
      </c>
      <c r="H884">
        <f t="shared" si="133"/>
        <v>0.08</v>
      </c>
      <c r="I884">
        <f t="shared" si="134"/>
        <v>5.8299999999999977E-2</v>
      </c>
      <c r="J884">
        <f t="shared" si="135"/>
        <v>0</v>
      </c>
      <c r="K884" s="14">
        <f t="shared" si="137"/>
        <v>0</v>
      </c>
      <c r="L884">
        <f t="shared" si="138"/>
        <v>0</v>
      </c>
      <c r="M884">
        <f t="shared" si="139"/>
        <v>0.08</v>
      </c>
      <c r="N884">
        <f t="shared" si="140"/>
        <v>5.8299999999999977E-2</v>
      </c>
    </row>
    <row r="885" spans="1:14" x14ac:dyDescent="0.25">
      <c r="A885" t="s">
        <v>444</v>
      </c>
      <c r="B885" t="s">
        <v>443</v>
      </c>
      <c r="C885" t="s">
        <v>2036</v>
      </c>
      <c r="D885">
        <f t="shared" si="131"/>
        <v>1.17</v>
      </c>
      <c r="E885">
        <f t="shared" si="132"/>
        <v>0.08</v>
      </c>
      <c r="F885">
        <f t="shared" si="136"/>
        <v>5.8299999999999998E-2</v>
      </c>
      <c r="G885">
        <v>1.0683</v>
      </c>
      <c r="H885">
        <f t="shared" si="133"/>
        <v>0.08</v>
      </c>
      <c r="I885">
        <f t="shared" si="134"/>
        <v>5.8299999999999977E-2</v>
      </c>
      <c r="J885">
        <f t="shared" si="135"/>
        <v>0</v>
      </c>
      <c r="K885" s="14">
        <f t="shared" si="137"/>
        <v>0</v>
      </c>
      <c r="L885">
        <f t="shared" si="138"/>
        <v>0</v>
      </c>
      <c r="M885">
        <f t="shared" si="139"/>
        <v>0.08</v>
      </c>
      <c r="N885">
        <f t="shared" si="140"/>
        <v>5.8299999999999977E-2</v>
      </c>
    </row>
    <row r="886" spans="1:14" x14ac:dyDescent="0.25">
      <c r="A886" t="s">
        <v>442</v>
      </c>
      <c r="B886" t="s">
        <v>441</v>
      </c>
      <c r="C886" t="s">
        <v>2036</v>
      </c>
      <c r="D886">
        <f t="shared" si="131"/>
        <v>1.17</v>
      </c>
      <c r="E886">
        <f t="shared" si="132"/>
        <v>0.08</v>
      </c>
      <c r="F886">
        <f t="shared" si="136"/>
        <v>5.8299999999999998E-2</v>
      </c>
      <c r="G886">
        <v>1.0683</v>
      </c>
      <c r="H886">
        <f t="shared" si="133"/>
        <v>0.08</v>
      </c>
      <c r="I886">
        <f t="shared" si="134"/>
        <v>5.8299999999999977E-2</v>
      </c>
      <c r="J886">
        <f t="shared" si="135"/>
        <v>0</v>
      </c>
      <c r="K886" s="14">
        <f t="shared" si="137"/>
        <v>0</v>
      </c>
      <c r="L886">
        <f t="shared" si="138"/>
        <v>0</v>
      </c>
      <c r="M886">
        <f t="shared" si="139"/>
        <v>0.08</v>
      </c>
      <c r="N886">
        <f t="shared" si="140"/>
        <v>5.8299999999999977E-2</v>
      </c>
    </row>
    <row r="887" spans="1:14" x14ac:dyDescent="0.25">
      <c r="A887" t="s">
        <v>436</v>
      </c>
      <c r="B887" t="s">
        <v>435</v>
      </c>
      <c r="C887" t="s">
        <v>2036</v>
      </c>
      <c r="D887">
        <f t="shared" si="131"/>
        <v>1.17</v>
      </c>
      <c r="E887">
        <f t="shared" si="132"/>
        <v>0.08</v>
      </c>
      <c r="F887">
        <f t="shared" si="136"/>
        <v>5.8299999999999998E-2</v>
      </c>
      <c r="G887">
        <v>1.0683</v>
      </c>
      <c r="H887">
        <f t="shared" si="133"/>
        <v>0.08</v>
      </c>
      <c r="I887">
        <f t="shared" si="134"/>
        <v>5.8299999999999977E-2</v>
      </c>
      <c r="J887">
        <f t="shared" si="135"/>
        <v>0</v>
      </c>
      <c r="K887" s="14">
        <f t="shared" si="137"/>
        <v>0</v>
      </c>
      <c r="L887">
        <f t="shared" si="138"/>
        <v>0</v>
      </c>
      <c r="M887">
        <f t="shared" si="139"/>
        <v>0.08</v>
      </c>
      <c r="N887">
        <f t="shared" si="140"/>
        <v>5.8299999999999977E-2</v>
      </c>
    </row>
    <row r="888" spans="1:14" x14ac:dyDescent="0.25">
      <c r="A888" t="s">
        <v>434</v>
      </c>
      <c r="B888" t="s">
        <v>433</v>
      </c>
      <c r="C888" t="s">
        <v>2036</v>
      </c>
      <c r="D888">
        <f t="shared" si="131"/>
        <v>1.17</v>
      </c>
      <c r="E888">
        <f t="shared" si="132"/>
        <v>0.08</v>
      </c>
      <c r="F888">
        <f t="shared" si="136"/>
        <v>5.8299999999999998E-2</v>
      </c>
      <c r="G888">
        <v>1.0683</v>
      </c>
      <c r="H888">
        <f t="shared" si="133"/>
        <v>0.08</v>
      </c>
      <c r="I888">
        <f t="shared" si="134"/>
        <v>5.8299999999999977E-2</v>
      </c>
      <c r="J888">
        <f t="shared" si="135"/>
        <v>0</v>
      </c>
      <c r="K888" s="14">
        <f t="shared" si="137"/>
        <v>0</v>
      </c>
      <c r="L888">
        <f t="shared" si="138"/>
        <v>0</v>
      </c>
      <c r="M888">
        <f t="shared" si="139"/>
        <v>0.08</v>
      </c>
      <c r="N888">
        <f t="shared" si="140"/>
        <v>5.8299999999999977E-2</v>
      </c>
    </row>
    <row r="889" spans="1:14" x14ac:dyDescent="0.25">
      <c r="A889" t="s">
        <v>428</v>
      </c>
      <c r="B889" t="s">
        <v>427</v>
      </c>
      <c r="C889" t="s">
        <v>2036</v>
      </c>
      <c r="D889">
        <f t="shared" si="131"/>
        <v>1.17</v>
      </c>
      <c r="E889">
        <f t="shared" si="132"/>
        <v>0.08</v>
      </c>
      <c r="F889">
        <f t="shared" si="136"/>
        <v>5.8299999999999998E-2</v>
      </c>
      <c r="G889">
        <v>1.0683</v>
      </c>
      <c r="H889">
        <f t="shared" si="133"/>
        <v>0.08</v>
      </c>
      <c r="I889">
        <f t="shared" si="134"/>
        <v>5.8299999999999977E-2</v>
      </c>
      <c r="J889">
        <f t="shared" si="135"/>
        <v>0</v>
      </c>
      <c r="K889" s="14">
        <f t="shared" si="137"/>
        <v>0</v>
      </c>
      <c r="L889">
        <f t="shared" si="138"/>
        <v>0</v>
      </c>
      <c r="M889">
        <f t="shared" si="139"/>
        <v>0.08</v>
      </c>
      <c r="N889">
        <f t="shared" si="140"/>
        <v>5.8299999999999977E-2</v>
      </c>
    </row>
    <row r="890" spans="1:14" x14ac:dyDescent="0.25">
      <c r="A890" t="s">
        <v>422</v>
      </c>
      <c r="B890" t="s">
        <v>421</v>
      </c>
      <c r="C890" t="s">
        <v>2036</v>
      </c>
      <c r="D890">
        <f t="shared" si="131"/>
        <v>1.17</v>
      </c>
      <c r="E890">
        <f t="shared" si="132"/>
        <v>0.08</v>
      </c>
      <c r="F890">
        <f t="shared" si="136"/>
        <v>5.8299999999999998E-2</v>
      </c>
      <c r="G890">
        <v>1.0683</v>
      </c>
      <c r="H890">
        <f t="shared" si="133"/>
        <v>0.08</v>
      </c>
      <c r="I890">
        <f t="shared" si="134"/>
        <v>5.8299999999999977E-2</v>
      </c>
      <c r="J890">
        <f t="shared" si="135"/>
        <v>0</v>
      </c>
      <c r="K890" s="14">
        <f t="shared" si="137"/>
        <v>0</v>
      </c>
      <c r="L890">
        <f t="shared" si="138"/>
        <v>0</v>
      </c>
      <c r="M890">
        <f t="shared" si="139"/>
        <v>0.08</v>
      </c>
      <c r="N890">
        <f t="shared" si="140"/>
        <v>5.8299999999999977E-2</v>
      </c>
    </row>
    <row r="891" spans="1:14" x14ac:dyDescent="0.25">
      <c r="A891" t="s">
        <v>407</v>
      </c>
      <c r="B891" t="s">
        <v>406</v>
      </c>
      <c r="C891" t="s">
        <v>2036</v>
      </c>
      <c r="D891">
        <f t="shared" si="131"/>
        <v>1.17</v>
      </c>
      <c r="E891">
        <f t="shared" si="132"/>
        <v>0.08</v>
      </c>
      <c r="F891">
        <f t="shared" si="136"/>
        <v>5.8299999999999998E-2</v>
      </c>
      <c r="G891">
        <v>1.0683</v>
      </c>
      <c r="H891">
        <f t="shared" si="133"/>
        <v>0.08</v>
      </c>
      <c r="I891">
        <f t="shared" si="134"/>
        <v>5.8299999999999977E-2</v>
      </c>
      <c r="J891">
        <f t="shared" si="135"/>
        <v>0</v>
      </c>
      <c r="K891" s="14">
        <f t="shared" si="137"/>
        <v>0</v>
      </c>
      <c r="L891">
        <f t="shared" si="138"/>
        <v>0</v>
      </c>
      <c r="M891">
        <f t="shared" si="139"/>
        <v>0.08</v>
      </c>
      <c r="N891">
        <f t="shared" si="140"/>
        <v>5.8299999999999977E-2</v>
      </c>
    </row>
    <row r="892" spans="1:14" x14ac:dyDescent="0.25">
      <c r="A892" t="s">
        <v>405</v>
      </c>
      <c r="B892" t="s">
        <v>404</v>
      </c>
      <c r="C892" t="s">
        <v>2036</v>
      </c>
      <c r="D892">
        <f t="shared" si="131"/>
        <v>1.17</v>
      </c>
      <c r="E892">
        <f t="shared" si="132"/>
        <v>0.08</v>
      </c>
      <c r="F892">
        <f t="shared" si="136"/>
        <v>5.8299999999999998E-2</v>
      </c>
      <c r="G892">
        <v>1.0683</v>
      </c>
      <c r="H892">
        <f t="shared" si="133"/>
        <v>0.08</v>
      </c>
      <c r="I892">
        <f t="shared" si="134"/>
        <v>5.8299999999999977E-2</v>
      </c>
      <c r="J892">
        <f t="shared" si="135"/>
        <v>0</v>
      </c>
      <c r="K892" s="14">
        <f t="shared" si="137"/>
        <v>0</v>
      </c>
      <c r="L892">
        <f t="shared" si="138"/>
        <v>0</v>
      </c>
      <c r="M892">
        <f t="shared" si="139"/>
        <v>0.08</v>
      </c>
      <c r="N892">
        <f t="shared" si="140"/>
        <v>5.8299999999999977E-2</v>
      </c>
    </row>
    <row r="893" spans="1:14" x14ac:dyDescent="0.25">
      <c r="A893" t="s">
        <v>393</v>
      </c>
      <c r="B893" t="s">
        <v>392</v>
      </c>
      <c r="C893" t="s">
        <v>2036</v>
      </c>
      <c r="D893">
        <f t="shared" si="131"/>
        <v>1.17</v>
      </c>
      <c r="E893">
        <f t="shared" si="132"/>
        <v>0.08</v>
      </c>
      <c r="F893">
        <f t="shared" si="136"/>
        <v>5.8299999999999998E-2</v>
      </c>
      <c r="G893">
        <v>1.0683</v>
      </c>
      <c r="H893">
        <f t="shared" si="133"/>
        <v>0.08</v>
      </c>
      <c r="I893">
        <f t="shared" si="134"/>
        <v>5.8299999999999977E-2</v>
      </c>
      <c r="J893">
        <f t="shared" si="135"/>
        <v>0</v>
      </c>
      <c r="K893" s="14">
        <f t="shared" si="137"/>
        <v>0</v>
      </c>
      <c r="L893">
        <f t="shared" si="138"/>
        <v>0</v>
      </c>
      <c r="M893">
        <f t="shared" si="139"/>
        <v>0.08</v>
      </c>
      <c r="N893">
        <f t="shared" si="140"/>
        <v>5.8299999999999977E-2</v>
      </c>
    </row>
    <row r="894" spans="1:14" x14ac:dyDescent="0.25">
      <c r="A894" t="s">
        <v>381</v>
      </c>
      <c r="B894" t="s">
        <v>380</v>
      </c>
      <c r="C894" t="s">
        <v>2036</v>
      </c>
      <c r="D894">
        <f t="shared" si="131"/>
        <v>1.17</v>
      </c>
      <c r="E894">
        <f t="shared" si="132"/>
        <v>0.08</v>
      </c>
      <c r="F894">
        <f t="shared" si="136"/>
        <v>5.8299999999999998E-2</v>
      </c>
      <c r="G894">
        <v>1.0683</v>
      </c>
      <c r="H894">
        <f t="shared" si="133"/>
        <v>0.08</v>
      </c>
      <c r="I894">
        <f t="shared" si="134"/>
        <v>5.8299999999999977E-2</v>
      </c>
      <c r="J894">
        <f t="shared" si="135"/>
        <v>0</v>
      </c>
      <c r="K894" s="14">
        <f t="shared" si="137"/>
        <v>0</v>
      </c>
      <c r="L894">
        <f t="shared" si="138"/>
        <v>0</v>
      </c>
      <c r="M894">
        <f t="shared" si="139"/>
        <v>0.08</v>
      </c>
      <c r="N894">
        <f t="shared" si="140"/>
        <v>5.8299999999999977E-2</v>
      </c>
    </row>
    <row r="895" spans="1:14" x14ac:dyDescent="0.25">
      <c r="A895" t="s">
        <v>373</v>
      </c>
      <c r="B895" t="s">
        <v>372</v>
      </c>
      <c r="C895" t="s">
        <v>2036</v>
      </c>
      <c r="D895">
        <f t="shared" si="131"/>
        <v>1.17</v>
      </c>
      <c r="E895">
        <f t="shared" si="132"/>
        <v>0.08</v>
      </c>
      <c r="F895">
        <f t="shared" si="136"/>
        <v>5.8299999999999998E-2</v>
      </c>
      <c r="G895">
        <v>1.0683</v>
      </c>
      <c r="H895">
        <f t="shared" si="133"/>
        <v>0.08</v>
      </c>
      <c r="I895">
        <f t="shared" si="134"/>
        <v>5.8299999999999977E-2</v>
      </c>
      <c r="J895">
        <f t="shared" si="135"/>
        <v>0</v>
      </c>
      <c r="K895" s="14">
        <f t="shared" si="137"/>
        <v>0</v>
      </c>
      <c r="L895">
        <f t="shared" si="138"/>
        <v>0</v>
      </c>
      <c r="M895">
        <f t="shared" si="139"/>
        <v>0.08</v>
      </c>
      <c r="N895">
        <f t="shared" si="140"/>
        <v>5.8299999999999977E-2</v>
      </c>
    </row>
    <row r="896" spans="1:14" x14ac:dyDescent="0.25">
      <c r="A896" t="s">
        <v>371</v>
      </c>
      <c r="B896" t="s">
        <v>370</v>
      </c>
      <c r="C896" t="s">
        <v>2036</v>
      </c>
      <c r="D896">
        <f t="shared" si="131"/>
        <v>1.17</v>
      </c>
      <c r="E896">
        <f t="shared" si="132"/>
        <v>0.08</v>
      </c>
      <c r="F896">
        <f t="shared" si="136"/>
        <v>5.8299999999999998E-2</v>
      </c>
      <c r="G896">
        <v>1.0683</v>
      </c>
      <c r="H896">
        <f t="shared" si="133"/>
        <v>0.08</v>
      </c>
      <c r="I896">
        <f t="shared" si="134"/>
        <v>5.8299999999999977E-2</v>
      </c>
      <c r="J896">
        <f t="shared" si="135"/>
        <v>0</v>
      </c>
      <c r="K896" s="14">
        <f t="shared" si="137"/>
        <v>0</v>
      </c>
      <c r="L896">
        <f t="shared" si="138"/>
        <v>0</v>
      </c>
      <c r="M896">
        <f t="shared" si="139"/>
        <v>0.08</v>
      </c>
      <c r="N896">
        <f t="shared" si="140"/>
        <v>5.8299999999999977E-2</v>
      </c>
    </row>
    <row r="897" spans="1:14" x14ac:dyDescent="0.25">
      <c r="A897" t="s">
        <v>367</v>
      </c>
      <c r="B897" t="s">
        <v>366</v>
      </c>
      <c r="C897" t="s">
        <v>2036</v>
      </c>
      <c r="D897">
        <f t="shared" si="131"/>
        <v>1.17</v>
      </c>
      <c r="E897">
        <f t="shared" si="132"/>
        <v>0.08</v>
      </c>
      <c r="F897">
        <f t="shared" si="136"/>
        <v>5.8299999999999998E-2</v>
      </c>
      <c r="G897">
        <v>1.0683</v>
      </c>
      <c r="H897">
        <f t="shared" si="133"/>
        <v>0.08</v>
      </c>
      <c r="I897">
        <f t="shared" si="134"/>
        <v>5.8299999999999977E-2</v>
      </c>
      <c r="J897">
        <f t="shared" si="135"/>
        <v>0</v>
      </c>
      <c r="K897" s="14">
        <f t="shared" si="137"/>
        <v>0</v>
      </c>
      <c r="L897">
        <f t="shared" si="138"/>
        <v>0</v>
      </c>
      <c r="M897">
        <f t="shared" si="139"/>
        <v>0.08</v>
      </c>
      <c r="N897">
        <f t="shared" si="140"/>
        <v>5.8299999999999977E-2</v>
      </c>
    </row>
    <row r="898" spans="1:14" x14ac:dyDescent="0.25">
      <c r="A898" t="s">
        <v>355</v>
      </c>
      <c r="B898" t="s">
        <v>354</v>
      </c>
      <c r="C898" t="s">
        <v>2036</v>
      </c>
      <c r="D898">
        <f t="shared" ref="D898:D961" si="141">VLOOKUP(A898,tax_rates,3,FALSE)</f>
        <v>1.17</v>
      </c>
      <c r="E898">
        <f t="shared" ref="E898:E961" si="142">MAX(0.04,MIN(0.08,D898-1))</f>
        <v>0.08</v>
      </c>
      <c r="F898">
        <f t="shared" si="136"/>
        <v>5.8299999999999998E-2</v>
      </c>
      <c r="G898">
        <v>1.0683</v>
      </c>
      <c r="H898">
        <f t="shared" ref="H898:H961" si="143">MAX(MIN(0.08,G898-0.93),0)</f>
        <v>0.08</v>
      </c>
      <c r="I898">
        <f t="shared" ref="I898:I961" si="144">MAX(0,MIN(G898-0.93-H898,0.0583))</f>
        <v>5.8299999999999977E-2</v>
      </c>
      <c r="J898">
        <f t="shared" ref="J898:J961" si="145">IF(C898="y",G898-0.93-H898-I898,0)</f>
        <v>0</v>
      </c>
      <c r="K898" s="14">
        <f t="shared" si="137"/>
        <v>0</v>
      </c>
      <c r="L898">
        <f t="shared" si="138"/>
        <v>0</v>
      </c>
      <c r="M898">
        <f t="shared" si="139"/>
        <v>0.08</v>
      </c>
      <c r="N898">
        <f t="shared" si="140"/>
        <v>5.8299999999999977E-2</v>
      </c>
    </row>
    <row r="899" spans="1:14" x14ac:dyDescent="0.25">
      <c r="A899" t="s">
        <v>341</v>
      </c>
      <c r="B899" t="s">
        <v>340</v>
      </c>
      <c r="C899" t="s">
        <v>2036</v>
      </c>
      <c r="D899">
        <f t="shared" si="141"/>
        <v>1.17</v>
      </c>
      <c r="E899">
        <f t="shared" si="142"/>
        <v>0.08</v>
      </c>
      <c r="F899">
        <f t="shared" ref="F899:F962" si="146">MIN(MAX(D899-1-E899,0),0.0583)</f>
        <v>5.8299999999999998E-2</v>
      </c>
      <c r="G899">
        <v>1.0683</v>
      </c>
      <c r="H899">
        <f t="shared" si="143"/>
        <v>0.08</v>
      </c>
      <c r="I899">
        <f t="shared" si="144"/>
        <v>5.8299999999999977E-2</v>
      </c>
      <c r="J899">
        <f t="shared" si="145"/>
        <v>0</v>
      </c>
      <c r="K899" s="14">
        <f t="shared" ref="K899:K962" si="147">H899-E899</f>
        <v>0</v>
      </c>
      <c r="L899">
        <f t="shared" ref="L899:L962" si="148">I899-F899</f>
        <v>0</v>
      </c>
      <c r="M899">
        <f t="shared" ref="M899:M962" si="149">MIN(E899,H899)</f>
        <v>0.08</v>
      </c>
      <c r="N899">
        <f t="shared" si="140"/>
        <v>5.8299999999999977E-2</v>
      </c>
    </row>
    <row r="900" spans="1:14" x14ac:dyDescent="0.25">
      <c r="A900" t="s">
        <v>339</v>
      </c>
      <c r="B900" t="s">
        <v>338</v>
      </c>
      <c r="C900" t="s">
        <v>2036</v>
      </c>
      <c r="D900">
        <f t="shared" si="141"/>
        <v>1.17</v>
      </c>
      <c r="E900">
        <f t="shared" si="142"/>
        <v>0.08</v>
      </c>
      <c r="F900">
        <f t="shared" si="146"/>
        <v>5.8299999999999998E-2</v>
      </c>
      <c r="G900">
        <v>1.0683</v>
      </c>
      <c r="H900">
        <f t="shared" si="143"/>
        <v>0.08</v>
      </c>
      <c r="I900">
        <f t="shared" si="144"/>
        <v>5.8299999999999977E-2</v>
      </c>
      <c r="J900">
        <f t="shared" si="145"/>
        <v>0</v>
      </c>
      <c r="K900" s="14">
        <f t="shared" si="147"/>
        <v>0</v>
      </c>
      <c r="L900">
        <f t="shared" si="148"/>
        <v>0</v>
      </c>
      <c r="M900">
        <f t="shared" si="149"/>
        <v>0.08</v>
      </c>
      <c r="N900">
        <f t="shared" si="140"/>
        <v>5.8299999999999977E-2</v>
      </c>
    </row>
    <row r="901" spans="1:14" x14ac:dyDescent="0.25">
      <c r="A901" t="s">
        <v>331</v>
      </c>
      <c r="B901" t="s">
        <v>330</v>
      </c>
      <c r="C901" t="s">
        <v>2036</v>
      </c>
      <c r="D901">
        <f t="shared" si="141"/>
        <v>1.17</v>
      </c>
      <c r="E901">
        <f t="shared" si="142"/>
        <v>0.08</v>
      </c>
      <c r="F901">
        <f t="shared" si="146"/>
        <v>5.8299999999999998E-2</v>
      </c>
      <c r="G901">
        <v>1.0683</v>
      </c>
      <c r="H901">
        <f t="shared" si="143"/>
        <v>0.08</v>
      </c>
      <c r="I901">
        <f t="shared" si="144"/>
        <v>5.8299999999999977E-2</v>
      </c>
      <c r="J901">
        <f t="shared" si="145"/>
        <v>0</v>
      </c>
      <c r="K901" s="14">
        <f t="shared" si="147"/>
        <v>0</v>
      </c>
      <c r="L901">
        <f t="shared" si="148"/>
        <v>0</v>
      </c>
      <c r="M901">
        <f t="shared" si="149"/>
        <v>0.08</v>
      </c>
      <c r="N901">
        <f t="shared" si="140"/>
        <v>5.8299999999999977E-2</v>
      </c>
    </row>
    <row r="902" spans="1:14" x14ac:dyDescent="0.25">
      <c r="A902" t="s">
        <v>327</v>
      </c>
      <c r="B902" t="s">
        <v>326</v>
      </c>
      <c r="C902" t="s">
        <v>2036</v>
      </c>
      <c r="D902">
        <f t="shared" si="141"/>
        <v>1.17</v>
      </c>
      <c r="E902">
        <f t="shared" si="142"/>
        <v>0.08</v>
      </c>
      <c r="F902">
        <f t="shared" si="146"/>
        <v>5.8299999999999998E-2</v>
      </c>
      <c r="G902">
        <v>1.0683</v>
      </c>
      <c r="H902">
        <f t="shared" si="143"/>
        <v>0.08</v>
      </c>
      <c r="I902">
        <f t="shared" si="144"/>
        <v>5.8299999999999977E-2</v>
      </c>
      <c r="J902">
        <f t="shared" si="145"/>
        <v>0</v>
      </c>
      <c r="K902" s="14">
        <f t="shared" si="147"/>
        <v>0</v>
      </c>
      <c r="L902">
        <f t="shared" si="148"/>
        <v>0</v>
      </c>
      <c r="M902">
        <f t="shared" si="149"/>
        <v>0.08</v>
      </c>
      <c r="N902">
        <f t="shared" si="140"/>
        <v>5.8299999999999977E-2</v>
      </c>
    </row>
    <row r="903" spans="1:14" x14ac:dyDescent="0.25">
      <c r="A903" t="s">
        <v>323</v>
      </c>
      <c r="B903" t="s">
        <v>322</v>
      </c>
      <c r="C903" t="s">
        <v>2036</v>
      </c>
      <c r="D903">
        <f t="shared" si="141"/>
        <v>1.17</v>
      </c>
      <c r="E903">
        <f t="shared" si="142"/>
        <v>0.08</v>
      </c>
      <c r="F903">
        <f t="shared" si="146"/>
        <v>5.8299999999999998E-2</v>
      </c>
      <c r="G903">
        <v>1.0683</v>
      </c>
      <c r="H903">
        <f t="shared" si="143"/>
        <v>0.08</v>
      </c>
      <c r="I903">
        <f t="shared" si="144"/>
        <v>5.8299999999999977E-2</v>
      </c>
      <c r="J903">
        <f t="shared" si="145"/>
        <v>0</v>
      </c>
      <c r="K903" s="14">
        <f t="shared" si="147"/>
        <v>0</v>
      </c>
      <c r="L903">
        <f t="shared" si="148"/>
        <v>0</v>
      </c>
      <c r="M903">
        <f t="shared" si="149"/>
        <v>0.08</v>
      </c>
      <c r="N903">
        <f t="shared" si="140"/>
        <v>5.8299999999999977E-2</v>
      </c>
    </row>
    <row r="904" spans="1:14" x14ac:dyDescent="0.25">
      <c r="A904" t="s">
        <v>293</v>
      </c>
      <c r="B904" t="s">
        <v>292</v>
      </c>
      <c r="C904" t="s">
        <v>2036</v>
      </c>
      <c r="D904">
        <f t="shared" si="141"/>
        <v>1.17</v>
      </c>
      <c r="E904">
        <f t="shared" si="142"/>
        <v>0.08</v>
      </c>
      <c r="F904">
        <f t="shared" si="146"/>
        <v>5.8299999999999998E-2</v>
      </c>
      <c r="G904">
        <v>1.0683</v>
      </c>
      <c r="H904">
        <f t="shared" si="143"/>
        <v>0.08</v>
      </c>
      <c r="I904">
        <f t="shared" si="144"/>
        <v>5.8299999999999977E-2</v>
      </c>
      <c r="J904">
        <f t="shared" si="145"/>
        <v>0</v>
      </c>
      <c r="K904" s="14">
        <f t="shared" si="147"/>
        <v>0</v>
      </c>
      <c r="L904">
        <f t="shared" si="148"/>
        <v>0</v>
      </c>
      <c r="M904">
        <f t="shared" si="149"/>
        <v>0.08</v>
      </c>
      <c r="N904">
        <f t="shared" si="140"/>
        <v>5.8299999999999977E-2</v>
      </c>
    </row>
    <row r="905" spans="1:14" x14ac:dyDescent="0.25">
      <c r="A905" t="s">
        <v>285</v>
      </c>
      <c r="B905" t="s">
        <v>284</v>
      </c>
      <c r="C905" t="s">
        <v>2036</v>
      </c>
      <c r="D905">
        <f t="shared" si="141"/>
        <v>1.17</v>
      </c>
      <c r="E905">
        <f t="shared" si="142"/>
        <v>0.08</v>
      </c>
      <c r="F905">
        <f t="shared" si="146"/>
        <v>5.8299999999999998E-2</v>
      </c>
      <c r="G905">
        <v>1.0683</v>
      </c>
      <c r="H905">
        <f t="shared" si="143"/>
        <v>0.08</v>
      </c>
      <c r="I905">
        <f t="shared" si="144"/>
        <v>5.8299999999999977E-2</v>
      </c>
      <c r="J905">
        <f t="shared" si="145"/>
        <v>0</v>
      </c>
      <c r="K905" s="14">
        <f t="shared" si="147"/>
        <v>0</v>
      </c>
      <c r="L905">
        <f t="shared" si="148"/>
        <v>0</v>
      </c>
      <c r="M905">
        <f t="shared" si="149"/>
        <v>0.08</v>
      </c>
      <c r="N905">
        <f t="shared" si="140"/>
        <v>5.8299999999999977E-2</v>
      </c>
    </row>
    <row r="906" spans="1:14" x14ac:dyDescent="0.25">
      <c r="A906" t="s">
        <v>283</v>
      </c>
      <c r="B906" t="s">
        <v>282</v>
      </c>
      <c r="C906" t="s">
        <v>2036</v>
      </c>
      <c r="D906">
        <f t="shared" si="141"/>
        <v>1.17</v>
      </c>
      <c r="E906">
        <f t="shared" si="142"/>
        <v>0.08</v>
      </c>
      <c r="F906">
        <f t="shared" si="146"/>
        <v>5.8299999999999998E-2</v>
      </c>
      <c r="G906">
        <v>1.0683</v>
      </c>
      <c r="H906">
        <f t="shared" si="143"/>
        <v>0.08</v>
      </c>
      <c r="I906">
        <f t="shared" si="144"/>
        <v>5.8299999999999977E-2</v>
      </c>
      <c r="J906">
        <f t="shared" si="145"/>
        <v>0</v>
      </c>
      <c r="K906" s="14">
        <f t="shared" si="147"/>
        <v>0</v>
      </c>
      <c r="L906">
        <f t="shared" si="148"/>
        <v>0</v>
      </c>
      <c r="M906">
        <f t="shared" si="149"/>
        <v>0.08</v>
      </c>
      <c r="N906">
        <f t="shared" si="140"/>
        <v>5.8299999999999977E-2</v>
      </c>
    </row>
    <row r="907" spans="1:14" x14ac:dyDescent="0.25">
      <c r="A907" t="s">
        <v>281</v>
      </c>
      <c r="B907" t="s">
        <v>280</v>
      </c>
      <c r="C907" t="s">
        <v>2036</v>
      </c>
      <c r="D907">
        <f t="shared" si="141"/>
        <v>1.17</v>
      </c>
      <c r="E907">
        <f t="shared" si="142"/>
        <v>0.08</v>
      </c>
      <c r="F907">
        <f t="shared" si="146"/>
        <v>5.8299999999999998E-2</v>
      </c>
      <c r="G907">
        <v>1.0683</v>
      </c>
      <c r="H907">
        <f t="shared" si="143"/>
        <v>0.08</v>
      </c>
      <c r="I907">
        <f t="shared" si="144"/>
        <v>5.8299999999999977E-2</v>
      </c>
      <c r="J907">
        <f t="shared" si="145"/>
        <v>0</v>
      </c>
      <c r="K907" s="14">
        <f t="shared" si="147"/>
        <v>0</v>
      </c>
      <c r="L907">
        <f t="shared" si="148"/>
        <v>0</v>
      </c>
      <c r="M907">
        <f t="shared" si="149"/>
        <v>0.08</v>
      </c>
      <c r="N907">
        <f t="shared" si="140"/>
        <v>5.8299999999999977E-2</v>
      </c>
    </row>
    <row r="908" spans="1:14" x14ac:dyDescent="0.25">
      <c r="A908" t="s">
        <v>279</v>
      </c>
      <c r="B908" t="s">
        <v>278</v>
      </c>
      <c r="C908" t="s">
        <v>2036</v>
      </c>
      <c r="D908">
        <f t="shared" si="141"/>
        <v>1.17</v>
      </c>
      <c r="E908">
        <f t="shared" si="142"/>
        <v>0.08</v>
      </c>
      <c r="F908">
        <f t="shared" si="146"/>
        <v>5.8299999999999998E-2</v>
      </c>
      <c r="G908">
        <v>1.0683</v>
      </c>
      <c r="H908">
        <f t="shared" si="143"/>
        <v>0.08</v>
      </c>
      <c r="I908">
        <f t="shared" si="144"/>
        <v>5.8299999999999977E-2</v>
      </c>
      <c r="J908">
        <f t="shared" si="145"/>
        <v>0</v>
      </c>
      <c r="K908" s="14">
        <f t="shared" si="147"/>
        <v>0</v>
      </c>
      <c r="L908">
        <f t="shared" si="148"/>
        <v>0</v>
      </c>
      <c r="M908">
        <f t="shared" si="149"/>
        <v>0.08</v>
      </c>
      <c r="N908">
        <f t="shared" si="140"/>
        <v>5.8299999999999977E-2</v>
      </c>
    </row>
    <row r="909" spans="1:14" x14ac:dyDescent="0.25">
      <c r="A909" t="s">
        <v>275</v>
      </c>
      <c r="B909" t="s">
        <v>274</v>
      </c>
      <c r="C909" t="s">
        <v>2036</v>
      </c>
      <c r="D909">
        <f t="shared" si="141"/>
        <v>1.17</v>
      </c>
      <c r="E909">
        <f t="shared" si="142"/>
        <v>0.08</v>
      </c>
      <c r="F909">
        <f t="shared" si="146"/>
        <v>5.8299999999999998E-2</v>
      </c>
      <c r="G909">
        <v>1.0683</v>
      </c>
      <c r="H909">
        <f t="shared" si="143"/>
        <v>0.08</v>
      </c>
      <c r="I909">
        <f t="shared" si="144"/>
        <v>5.8299999999999977E-2</v>
      </c>
      <c r="J909">
        <f t="shared" si="145"/>
        <v>0</v>
      </c>
      <c r="K909" s="14">
        <f t="shared" si="147"/>
        <v>0</v>
      </c>
      <c r="L909">
        <f t="shared" si="148"/>
        <v>0</v>
      </c>
      <c r="M909">
        <f t="shared" si="149"/>
        <v>0.08</v>
      </c>
      <c r="N909">
        <f t="shared" si="140"/>
        <v>5.8299999999999977E-2</v>
      </c>
    </row>
    <row r="910" spans="1:14" x14ac:dyDescent="0.25">
      <c r="A910" t="s">
        <v>269</v>
      </c>
      <c r="B910" t="s">
        <v>268</v>
      </c>
      <c r="C910" t="s">
        <v>2036</v>
      </c>
      <c r="D910">
        <f t="shared" si="141"/>
        <v>1.17</v>
      </c>
      <c r="E910">
        <f t="shared" si="142"/>
        <v>0.08</v>
      </c>
      <c r="F910">
        <f t="shared" si="146"/>
        <v>5.8299999999999998E-2</v>
      </c>
      <c r="G910">
        <v>1.0683</v>
      </c>
      <c r="H910">
        <f t="shared" si="143"/>
        <v>0.08</v>
      </c>
      <c r="I910">
        <f t="shared" si="144"/>
        <v>5.8299999999999977E-2</v>
      </c>
      <c r="J910">
        <f t="shared" si="145"/>
        <v>0</v>
      </c>
      <c r="K910" s="14">
        <f t="shared" si="147"/>
        <v>0</v>
      </c>
      <c r="L910">
        <f t="shared" si="148"/>
        <v>0</v>
      </c>
      <c r="M910">
        <f t="shared" si="149"/>
        <v>0.08</v>
      </c>
      <c r="N910">
        <f t="shared" si="140"/>
        <v>5.8299999999999977E-2</v>
      </c>
    </row>
    <row r="911" spans="1:14" x14ac:dyDescent="0.25">
      <c r="A911" t="s">
        <v>255</v>
      </c>
      <c r="B911" t="s">
        <v>254</v>
      </c>
      <c r="C911" t="s">
        <v>2036</v>
      </c>
      <c r="D911">
        <f t="shared" si="141"/>
        <v>1.17</v>
      </c>
      <c r="E911">
        <f t="shared" si="142"/>
        <v>0.08</v>
      </c>
      <c r="F911">
        <f t="shared" si="146"/>
        <v>5.8299999999999998E-2</v>
      </c>
      <c r="G911">
        <v>1.0683</v>
      </c>
      <c r="H911">
        <f t="shared" si="143"/>
        <v>0.08</v>
      </c>
      <c r="I911">
        <f t="shared" si="144"/>
        <v>5.8299999999999977E-2</v>
      </c>
      <c r="J911">
        <f t="shared" si="145"/>
        <v>0</v>
      </c>
      <c r="K911" s="14">
        <f t="shared" si="147"/>
        <v>0</v>
      </c>
      <c r="L911">
        <f t="shared" si="148"/>
        <v>0</v>
      </c>
      <c r="M911">
        <f t="shared" si="149"/>
        <v>0.08</v>
      </c>
      <c r="N911">
        <f t="shared" si="140"/>
        <v>5.8299999999999977E-2</v>
      </c>
    </row>
    <row r="912" spans="1:14" x14ac:dyDescent="0.25">
      <c r="A912" t="s">
        <v>253</v>
      </c>
      <c r="B912" t="s">
        <v>252</v>
      </c>
      <c r="C912" t="s">
        <v>2036</v>
      </c>
      <c r="D912">
        <f t="shared" si="141"/>
        <v>1.17</v>
      </c>
      <c r="E912">
        <f t="shared" si="142"/>
        <v>0.08</v>
      </c>
      <c r="F912">
        <f t="shared" si="146"/>
        <v>5.8299999999999998E-2</v>
      </c>
      <c r="G912">
        <v>1.0683</v>
      </c>
      <c r="H912">
        <f t="shared" si="143"/>
        <v>0.08</v>
      </c>
      <c r="I912">
        <f t="shared" si="144"/>
        <v>5.8299999999999977E-2</v>
      </c>
      <c r="J912">
        <f t="shared" si="145"/>
        <v>0</v>
      </c>
      <c r="K912" s="14">
        <f t="shared" si="147"/>
        <v>0</v>
      </c>
      <c r="L912">
        <f t="shared" si="148"/>
        <v>0</v>
      </c>
      <c r="M912">
        <f t="shared" si="149"/>
        <v>0.08</v>
      </c>
      <c r="N912">
        <f t="shared" si="140"/>
        <v>5.8299999999999977E-2</v>
      </c>
    </row>
    <row r="913" spans="1:14" x14ac:dyDescent="0.25">
      <c r="A913" t="s">
        <v>249</v>
      </c>
      <c r="B913" t="s">
        <v>248</v>
      </c>
      <c r="C913" t="s">
        <v>2036</v>
      </c>
      <c r="D913">
        <f t="shared" si="141"/>
        <v>1.17</v>
      </c>
      <c r="E913">
        <f t="shared" si="142"/>
        <v>0.08</v>
      </c>
      <c r="F913">
        <f t="shared" si="146"/>
        <v>5.8299999999999998E-2</v>
      </c>
      <c r="G913">
        <v>1.0683</v>
      </c>
      <c r="H913">
        <f t="shared" si="143"/>
        <v>0.08</v>
      </c>
      <c r="I913">
        <f t="shared" si="144"/>
        <v>5.8299999999999977E-2</v>
      </c>
      <c r="J913">
        <f t="shared" si="145"/>
        <v>0</v>
      </c>
      <c r="K913" s="14">
        <f t="shared" si="147"/>
        <v>0</v>
      </c>
      <c r="L913">
        <f t="shared" si="148"/>
        <v>0</v>
      </c>
      <c r="M913">
        <f t="shared" si="149"/>
        <v>0.08</v>
      </c>
      <c r="N913">
        <f t="shared" si="140"/>
        <v>5.8299999999999977E-2</v>
      </c>
    </row>
    <row r="914" spans="1:14" x14ac:dyDescent="0.25">
      <c r="A914" t="s">
        <v>245</v>
      </c>
      <c r="B914" t="s">
        <v>244</v>
      </c>
      <c r="C914" t="s">
        <v>2036</v>
      </c>
      <c r="D914">
        <f t="shared" si="141"/>
        <v>1.17</v>
      </c>
      <c r="E914">
        <f t="shared" si="142"/>
        <v>0.08</v>
      </c>
      <c r="F914">
        <f t="shared" si="146"/>
        <v>5.8299999999999998E-2</v>
      </c>
      <c r="G914">
        <v>1.0683</v>
      </c>
      <c r="H914">
        <f t="shared" si="143"/>
        <v>0.08</v>
      </c>
      <c r="I914">
        <f t="shared" si="144"/>
        <v>5.8299999999999977E-2</v>
      </c>
      <c r="J914">
        <f t="shared" si="145"/>
        <v>0</v>
      </c>
      <c r="K914" s="14">
        <f t="shared" si="147"/>
        <v>0</v>
      </c>
      <c r="L914">
        <f t="shared" si="148"/>
        <v>0</v>
      </c>
      <c r="M914">
        <f t="shared" si="149"/>
        <v>0.08</v>
      </c>
      <c r="N914">
        <f t="shared" si="140"/>
        <v>5.8299999999999977E-2</v>
      </c>
    </row>
    <row r="915" spans="1:14" x14ac:dyDescent="0.25">
      <c r="A915" t="s">
        <v>229</v>
      </c>
      <c r="B915" t="s">
        <v>228</v>
      </c>
      <c r="C915" t="s">
        <v>2036</v>
      </c>
      <c r="D915">
        <f t="shared" si="141"/>
        <v>1.17</v>
      </c>
      <c r="E915">
        <f t="shared" si="142"/>
        <v>0.08</v>
      </c>
      <c r="F915">
        <f t="shared" si="146"/>
        <v>5.8299999999999998E-2</v>
      </c>
      <c r="G915">
        <v>1.0683</v>
      </c>
      <c r="H915">
        <f t="shared" si="143"/>
        <v>0.08</v>
      </c>
      <c r="I915">
        <f t="shared" si="144"/>
        <v>5.8299999999999977E-2</v>
      </c>
      <c r="J915">
        <f t="shared" si="145"/>
        <v>0</v>
      </c>
      <c r="K915" s="14">
        <f t="shared" si="147"/>
        <v>0</v>
      </c>
      <c r="L915">
        <f t="shared" si="148"/>
        <v>0</v>
      </c>
      <c r="M915">
        <f t="shared" si="149"/>
        <v>0.08</v>
      </c>
      <c r="N915">
        <f t="shared" si="140"/>
        <v>5.8299999999999977E-2</v>
      </c>
    </row>
    <row r="916" spans="1:14" x14ac:dyDescent="0.25">
      <c r="A916" t="s">
        <v>211</v>
      </c>
      <c r="B916" t="s">
        <v>210</v>
      </c>
      <c r="C916" t="s">
        <v>2036</v>
      </c>
      <c r="D916">
        <f t="shared" si="141"/>
        <v>1.17</v>
      </c>
      <c r="E916">
        <f t="shared" si="142"/>
        <v>0.08</v>
      </c>
      <c r="F916">
        <f t="shared" si="146"/>
        <v>5.8299999999999998E-2</v>
      </c>
      <c r="G916">
        <v>1.0683</v>
      </c>
      <c r="H916">
        <f t="shared" si="143"/>
        <v>0.08</v>
      </c>
      <c r="I916">
        <f t="shared" si="144"/>
        <v>5.8299999999999977E-2</v>
      </c>
      <c r="J916">
        <f t="shared" si="145"/>
        <v>0</v>
      </c>
      <c r="K916" s="14">
        <f t="shared" si="147"/>
        <v>0</v>
      </c>
      <c r="L916">
        <f t="shared" si="148"/>
        <v>0</v>
      </c>
      <c r="M916">
        <f t="shared" si="149"/>
        <v>0.08</v>
      </c>
      <c r="N916">
        <f t="shared" si="140"/>
        <v>5.8299999999999977E-2</v>
      </c>
    </row>
    <row r="917" spans="1:14" x14ac:dyDescent="0.25">
      <c r="A917" t="s">
        <v>205</v>
      </c>
      <c r="B917" t="s">
        <v>204</v>
      </c>
      <c r="C917" t="s">
        <v>2036</v>
      </c>
      <c r="D917">
        <f t="shared" si="141"/>
        <v>1.17</v>
      </c>
      <c r="E917">
        <f t="shared" si="142"/>
        <v>0.08</v>
      </c>
      <c r="F917">
        <f t="shared" si="146"/>
        <v>5.8299999999999998E-2</v>
      </c>
      <c r="G917">
        <v>1.0683</v>
      </c>
      <c r="H917">
        <f t="shared" si="143"/>
        <v>0.08</v>
      </c>
      <c r="I917">
        <f t="shared" si="144"/>
        <v>5.8299999999999977E-2</v>
      </c>
      <c r="J917">
        <f t="shared" si="145"/>
        <v>0</v>
      </c>
      <c r="K917" s="14">
        <f t="shared" si="147"/>
        <v>0</v>
      </c>
      <c r="L917">
        <f t="shared" si="148"/>
        <v>0</v>
      </c>
      <c r="M917">
        <f t="shared" si="149"/>
        <v>0.08</v>
      </c>
      <c r="N917">
        <f t="shared" si="140"/>
        <v>5.8299999999999977E-2</v>
      </c>
    </row>
    <row r="918" spans="1:14" x14ac:dyDescent="0.25">
      <c r="A918" t="s">
        <v>193</v>
      </c>
      <c r="B918" t="s">
        <v>192</v>
      </c>
      <c r="C918" t="s">
        <v>2036</v>
      </c>
      <c r="D918">
        <f t="shared" si="141"/>
        <v>1.17</v>
      </c>
      <c r="E918">
        <f t="shared" si="142"/>
        <v>0.08</v>
      </c>
      <c r="F918">
        <f t="shared" si="146"/>
        <v>5.8299999999999998E-2</v>
      </c>
      <c r="G918">
        <v>1.0683</v>
      </c>
      <c r="H918">
        <f t="shared" si="143"/>
        <v>0.08</v>
      </c>
      <c r="I918">
        <f t="shared" si="144"/>
        <v>5.8299999999999977E-2</v>
      </c>
      <c r="J918">
        <f t="shared" si="145"/>
        <v>0</v>
      </c>
      <c r="K918" s="14">
        <f t="shared" si="147"/>
        <v>0</v>
      </c>
      <c r="L918">
        <f t="shared" si="148"/>
        <v>0</v>
      </c>
      <c r="M918">
        <f t="shared" si="149"/>
        <v>0.08</v>
      </c>
      <c r="N918">
        <f t="shared" ref="N918:N981" si="150">MIN(F918,I918)</f>
        <v>5.8299999999999977E-2</v>
      </c>
    </row>
    <row r="919" spans="1:14" x14ac:dyDescent="0.25">
      <c r="A919" t="s">
        <v>185</v>
      </c>
      <c r="B919" t="s">
        <v>184</v>
      </c>
      <c r="C919" t="s">
        <v>2036</v>
      </c>
      <c r="D919">
        <f t="shared" si="141"/>
        <v>1.17</v>
      </c>
      <c r="E919">
        <f t="shared" si="142"/>
        <v>0.08</v>
      </c>
      <c r="F919">
        <f t="shared" si="146"/>
        <v>5.8299999999999998E-2</v>
      </c>
      <c r="G919">
        <v>1.0683</v>
      </c>
      <c r="H919">
        <f t="shared" si="143"/>
        <v>0.08</v>
      </c>
      <c r="I919">
        <f t="shared" si="144"/>
        <v>5.8299999999999977E-2</v>
      </c>
      <c r="J919">
        <f t="shared" si="145"/>
        <v>0</v>
      </c>
      <c r="K919" s="14">
        <f t="shared" si="147"/>
        <v>0</v>
      </c>
      <c r="L919">
        <f t="shared" si="148"/>
        <v>0</v>
      </c>
      <c r="M919">
        <f t="shared" si="149"/>
        <v>0.08</v>
      </c>
      <c r="N919">
        <f t="shared" si="150"/>
        <v>5.8299999999999977E-2</v>
      </c>
    </row>
    <row r="920" spans="1:14" x14ac:dyDescent="0.25">
      <c r="A920" t="s">
        <v>83</v>
      </c>
      <c r="B920" t="s">
        <v>82</v>
      </c>
      <c r="C920" t="s">
        <v>2036</v>
      </c>
      <c r="D920">
        <f t="shared" si="141"/>
        <v>1.17</v>
      </c>
      <c r="E920">
        <f t="shared" si="142"/>
        <v>0.08</v>
      </c>
      <c r="F920">
        <f t="shared" si="146"/>
        <v>5.8299999999999998E-2</v>
      </c>
      <c r="G920">
        <v>1.0683</v>
      </c>
      <c r="H920">
        <f t="shared" si="143"/>
        <v>0.08</v>
      </c>
      <c r="I920">
        <f t="shared" si="144"/>
        <v>5.8299999999999977E-2</v>
      </c>
      <c r="J920">
        <f t="shared" si="145"/>
        <v>0</v>
      </c>
      <c r="K920" s="14">
        <f t="shared" si="147"/>
        <v>0</v>
      </c>
      <c r="L920">
        <f t="shared" si="148"/>
        <v>0</v>
      </c>
      <c r="M920">
        <f t="shared" si="149"/>
        <v>0.08</v>
      </c>
      <c r="N920">
        <f t="shared" si="150"/>
        <v>5.8299999999999977E-2</v>
      </c>
    </row>
    <row r="921" spans="1:14" x14ac:dyDescent="0.25">
      <c r="A921" t="s">
        <v>79</v>
      </c>
      <c r="B921" t="s">
        <v>78</v>
      </c>
      <c r="C921" t="s">
        <v>2036</v>
      </c>
      <c r="D921">
        <f t="shared" si="141"/>
        <v>1.17</v>
      </c>
      <c r="E921">
        <f t="shared" si="142"/>
        <v>0.08</v>
      </c>
      <c r="F921">
        <f t="shared" si="146"/>
        <v>5.8299999999999998E-2</v>
      </c>
      <c r="G921">
        <v>1.0683</v>
      </c>
      <c r="H921">
        <f t="shared" si="143"/>
        <v>0.08</v>
      </c>
      <c r="I921">
        <f t="shared" si="144"/>
        <v>5.8299999999999977E-2</v>
      </c>
      <c r="J921">
        <f t="shared" si="145"/>
        <v>0</v>
      </c>
      <c r="K921" s="14">
        <f t="shared" si="147"/>
        <v>0</v>
      </c>
      <c r="L921">
        <f t="shared" si="148"/>
        <v>0</v>
      </c>
      <c r="M921">
        <f t="shared" si="149"/>
        <v>0.08</v>
      </c>
      <c r="N921">
        <f t="shared" si="150"/>
        <v>5.8299999999999977E-2</v>
      </c>
    </row>
    <row r="922" spans="1:14" x14ac:dyDescent="0.25">
      <c r="A922" t="s">
        <v>75</v>
      </c>
      <c r="B922" t="s">
        <v>74</v>
      </c>
      <c r="C922" t="s">
        <v>2036</v>
      </c>
      <c r="D922">
        <f t="shared" si="141"/>
        <v>1.17</v>
      </c>
      <c r="E922">
        <f t="shared" si="142"/>
        <v>0.08</v>
      </c>
      <c r="F922">
        <f t="shared" si="146"/>
        <v>5.8299999999999998E-2</v>
      </c>
      <c r="G922">
        <v>1.0683</v>
      </c>
      <c r="H922">
        <f t="shared" si="143"/>
        <v>0.08</v>
      </c>
      <c r="I922">
        <f t="shared" si="144"/>
        <v>5.8299999999999977E-2</v>
      </c>
      <c r="J922">
        <f t="shared" si="145"/>
        <v>0</v>
      </c>
      <c r="K922" s="14">
        <f t="shared" si="147"/>
        <v>0</v>
      </c>
      <c r="L922">
        <f t="shared" si="148"/>
        <v>0</v>
      </c>
      <c r="M922">
        <f t="shared" si="149"/>
        <v>0.08</v>
      </c>
      <c r="N922">
        <f t="shared" si="150"/>
        <v>5.8299999999999977E-2</v>
      </c>
    </row>
    <row r="923" spans="1:14" x14ac:dyDescent="0.25">
      <c r="A923" t="s">
        <v>69</v>
      </c>
      <c r="B923" t="s">
        <v>68</v>
      </c>
      <c r="C923" t="s">
        <v>2036</v>
      </c>
      <c r="D923">
        <f t="shared" si="141"/>
        <v>1.17</v>
      </c>
      <c r="E923">
        <f t="shared" si="142"/>
        <v>0.08</v>
      </c>
      <c r="F923">
        <f t="shared" si="146"/>
        <v>5.8299999999999998E-2</v>
      </c>
      <c r="G923">
        <v>1.0683</v>
      </c>
      <c r="H923">
        <f t="shared" si="143"/>
        <v>0.08</v>
      </c>
      <c r="I923">
        <f t="shared" si="144"/>
        <v>5.8299999999999977E-2</v>
      </c>
      <c r="J923">
        <f t="shared" si="145"/>
        <v>0</v>
      </c>
      <c r="K923" s="14">
        <f t="shared" si="147"/>
        <v>0</v>
      </c>
      <c r="L923">
        <f t="shared" si="148"/>
        <v>0</v>
      </c>
      <c r="M923">
        <f t="shared" si="149"/>
        <v>0.08</v>
      </c>
      <c r="N923">
        <f t="shared" si="150"/>
        <v>5.8299999999999977E-2</v>
      </c>
    </row>
    <row r="924" spans="1:14" x14ac:dyDescent="0.25">
      <c r="A924" t="s">
        <v>61</v>
      </c>
      <c r="B924" t="s">
        <v>60</v>
      </c>
      <c r="C924" t="s">
        <v>2036</v>
      </c>
      <c r="D924">
        <f t="shared" si="141"/>
        <v>1.17</v>
      </c>
      <c r="E924">
        <f t="shared" si="142"/>
        <v>0.08</v>
      </c>
      <c r="F924">
        <f t="shared" si="146"/>
        <v>5.8299999999999998E-2</v>
      </c>
      <c r="G924">
        <v>1.0683</v>
      </c>
      <c r="H924">
        <f t="shared" si="143"/>
        <v>0.08</v>
      </c>
      <c r="I924">
        <f t="shared" si="144"/>
        <v>5.8299999999999977E-2</v>
      </c>
      <c r="J924">
        <f t="shared" si="145"/>
        <v>0</v>
      </c>
      <c r="K924" s="14">
        <f t="shared" si="147"/>
        <v>0</v>
      </c>
      <c r="L924">
        <f t="shared" si="148"/>
        <v>0</v>
      </c>
      <c r="M924">
        <f t="shared" si="149"/>
        <v>0.08</v>
      </c>
      <c r="N924">
        <f t="shared" si="150"/>
        <v>5.8299999999999977E-2</v>
      </c>
    </row>
    <row r="925" spans="1:14" x14ac:dyDescent="0.25">
      <c r="A925" t="s">
        <v>59</v>
      </c>
      <c r="B925" t="s">
        <v>58</v>
      </c>
      <c r="C925" t="s">
        <v>2036</v>
      </c>
      <c r="D925">
        <f t="shared" si="141"/>
        <v>1.17</v>
      </c>
      <c r="E925">
        <f t="shared" si="142"/>
        <v>0.08</v>
      </c>
      <c r="F925">
        <f t="shared" si="146"/>
        <v>5.8299999999999998E-2</v>
      </c>
      <c r="G925">
        <v>1.0683</v>
      </c>
      <c r="H925">
        <f t="shared" si="143"/>
        <v>0.08</v>
      </c>
      <c r="I925">
        <f t="shared" si="144"/>
        <v>5.8299999999999977E-2</v>
      </c>
      <c r="J925">
        <f t="shared" si="145"/>
        <v>0</v>
      </c>
      <c r="K925" s="14">
        <f t="shared" si="147"/>
        <v>0</v>
      </c>
      <c r="L925">
        <f t="shared" si="148"/>
        <v>0</v>
      </c>
      <c r="M925">
        <f t="shared" si="149"/>
        <v>0.08</v>
      </c>
      <c r="N925">
        <f t="shared" si="150"/>
        <v>5.8299999999999977E-2</v>
      </c>
    </row>
    <row r="926" spans="1:14" x14ac:dyDescent="0.25">
      <c r="A926" t="s">
        <v>41</v>
      </c>
      <c r="B926" t="s">
        <v>40</v>
      </c>
      <c r="C926" t="s">
        <v>2036</v>
      </c>
      <c r="D926">
        <f t="shared" si="141"/>
        <v>1.17</v>
      </c>
      <c r="E926">
        <f t="shared" si="142"/>
        <v>0.08</v>
      </c>
      <c r="F926">
        <f t="shared" si="146"/>
        <v>5.8299999999999998E-2</v>
      </c>
      <c r="G926">
        <v>1.0683</v>
      </c>
      <c r="H926">
        <f t="shared" si="143"/>
        <v>0.08</v>
      </c>
      <c r="I926">
        <f t="shared" si="144"/>
        <v>5.8299999999999977E-2</v>
      </c>
      <c r="J926">
        <f t="shared" si="145"/>
        <v>0</v>
      </c>
      <c r="K926" s="14">
        <f t="shared" si="147"/>
        <v>0</v>
      </c>
      <c r="L926">
        <f t="shared" si="148"/>
        <v>0</v>
      </c>
      <c r="M926">
        <f t="shared" si="149"/>
        <v>0.08</v>
      </c>
      <c r="N926">
        <f t="shared" si="150"/>
        <v>5.8299999999999977E-2</v>
      </c>
    </row>
    <row r="927" spans="1:14" x14ac:dyDescent="0.25">
      <c r="A927" t="s">
        <v>25</v>
      </c>
      <c r="B927" t="s">
        <v>24</v>
      </c>
      <c r="C927" t="s">
        <v>2036</v>
      </c>
      <c r="D927">
        <f t="shared" si="141"/>
        <v>1.17</v>
      </c>
      <c r="E927">
        <f t="shared" si="142"/>
        <v>0.08</v>
      </c>
      <c r="F927">
        <f t="shared" si="146"/>
        <v>5.8299999999999998E-2</v>
      </c>
      <c r="G927">
        <v>1.0683</v>
      </c>
      <c r="H927">
        <f t="shared" si="143"/>
        <v>0.08</v>
      </c>
      <c r="I927">
        <f t="shared" si="144"/>
        <v>5.8299999999999977E-2</v>
      </c>
      <c r="J927">
        <f t="shared" si="145"/>
        <v>0</v>
      </c>
      <c r="K927" s="14">
        <f t="shared" si="147"/>
        <v>0</v>
      </c>
      <c r="L927">
        <f t="shared" si="148"/>
        <v>0</v>
      </c>
      <c r="M927">
        <f t="shared" si="149"/>
        <v>0.08</v>
      </c>
      <c r="N927">
        <f t="shared" si="150"/>
        <v>5.8299999999999977E-2</v>
      </c>
    </row>
    <row r="928" spans="1:14" x14ac:dyDescent="0.25">
      <c r="A928" t="s">
        <v>23</v>
      </c>
      <c r="B928" t="s">
        <v>22</v>
      </c>
      <c r="C928" t="s">
        <v>2036</v>
      </c>
      <c r="D928">
        <f t="shared" si="141"/>
        <v>1.17</v>
      </c>
      <c r="E928">
        <f t="shared" si="142"/>
        <v>0.08</v>
      </c>
      <c r="F928">
        <f t="shared" si="146"/>
        <v>5.8299999999999998E-2</v>
      </c>
      <c r="G928">
        <v>1.0683</v>
      </c>
      <c r="H928">
        <f t="shared" si="143"/>
        <v>0.08</v>
      </c>
      <c r="I928">
        <f t="shared" si="144"/>
        <v>5.8299999999999977E-2</v>
      </c>
      <c r="J928">
        <f t="shared" si="145"/>
        <v>0</v>
      </c>
      <c r="K928" s="14">
        <f t="shared" si="147"/>
        <v>0</v>
      </c>
      <c r="L928">
        <f t="shared" si="148"/>
        <v>0</v>
      </c>
      <c r="M928">
        <f t="shared" si="149"/>
        <v>0.08</v>
      </c>
      <c r="N928">
        <f t="shared" si="150"/>
        <v>5.8299999999999977E-2</v>
      </c>
    </row>
    <row r="929" spans="1:14" x14ac:dyDescent="0.25">
      <c r="A929" t="s">
        <v>19</v>
      </c>
      <c r="B929" t="s">
        <v>18</v>
      </c>
      <c r="C929" t="s">
        <v>2036</v>
      </c>
      <c r="D929">
        <f t="shared" si="141"/>
        <v>1.17</v>
      </c>
      <c r="E929">
        <f t="shared" si="142"/>
        <v>0.08</v>
      </c>
      <c r="F929">
        <f t="shared" si="146"/>
        <v>5.8299999999999998E-2</v>
      </c>
      <c r="G929">
        <v>1.0683</v>
      </c>
      <c r="H929">
        <f t="shared" si="143"/>
        <v>0.08</v>
      </c>
      <c r="I929">
        <f t="shared" si="144"/>
        <v>5.8299999999999977E-2</v>
      </c>
      <c r="J929">
        <f t="shared" si="145"/>
        <v>0</v>
      </c>
      <c r="K929" s="14">
        <f t="shared" si="147"/>
        <v>0</v>
      </c>
      <c r="L929">
        <f t="shared" si="148"/>
        <v>0</v>
      </c>
      <c r="M929">
        <f t="shared" si="149"/>
        <v>0.08</v>
      </c>
      <c r="N929">
        <f t="shared" si="150"/>
        <v>5.8299999999999977E-2</v>
      </c>
    </row>
    <row r="930" spans="1:14" x14ac:dyDescent="0.25">
      <c r="A930" t="s">
        <v>17</v>
      </c>
      <c r="B930" t="s">
        <v>16</v>
      </c>
      <c r="C930" t="s">
        <v>2036</v>
      </c>
      <c r="D930">
        <f t="shared" si="141"/>
        <v>1.17</v>
      </c>
      <c r="E930">
        <f t="shared" si="142"/>
        <v>0.08</v>
      </c>
      <c r="F930">
        <f t="shared" si="146"/>
        <v>5.8299999999999998E-2</v>
      </c>
      <c r="G930">
        <v>1.0683</v>
      </c>
      <c r="H930">
        <f t="shared" si="143"/>
        <v>0.08</v>
      </c>
      <c r="I930">
        <f t="shared" si="144"/>
        <v>5.8299999999999977E-2</v>
      </c>
      <c r="J930">
        <f t="shared" si="145"/>
        <v>0</v>
      </c>
      <c r="K930" s="14">
        <f t="shared" si="147"/>
        <v>0</v>
      </c>
      <c r="L930">
        <f t="shared" si="148"/>
        <v>0</v>
      </c>
      <c r="M930">
        <f t="shared" si="149"/>
        <v>0.08</v>
      </c>
      <c r="N930">
        <f t="shared" si="150"/>
        <v>5.8299999999999977E-2</v>
      </c>
    </row>
    <row r="931" spans="1:14" x14ac:dyDescent="0.25">
      <c r="A931" t="s">
        <v>9</v>
      </c>
      <c r="B931" t="s">
        <v>8</v>
      </c>
      <c r="C931" t="s">
        <v>2036</v>
      </c>
      <c r="D931">
        <f t="shared" si="141"/>
        <v>1.17</v>
      </c>
      <c r="E931">
        <f t="shared" si="142"/>
        <v>0.08</v>
      </c>
      <c r="F931">
        <f t="shared" si="146"/>
        <v>5.8299999999999998E-2</v>
      </c>
      <c r="G931">
        <v>1.0683</v>
      </c>
      <c r="H931">
        <f t="shared" si="143"/>
        <v>0.08</v>
      </c>
      <c r="I931">
        <f t="shared" si="144"/>
        <v>5.8299999999999977E-2</v>
      </c>
      <c r="J931">
        <f t="shared" si="145"/>
        <v>0</v>
      </c>
      <c r="K931" s="14">
        <f t="shared" si="147"/>
        <v>0</v>
      </c>
      <c r="L931">
        <f t="shared" si="148"/>
        <v>0</v>
      </c>
      <c r="M931">
        <f t="shared" si="149"/>
        <v>0.08</v>
      </c>
      <c r="N931">
        <f t="shared" si="150"/>
        <v>5.8299999999999977E-2</v>
      </c>
    </row>
    <row r="932" spans="1:14" x14ac:dyDescent="0.25">
      <c r="A932" t="s">
        <v>7</v>
      </c>
      <c r="B932" t="s">
        <v>6</v>
      </c>
      <c r="C932" t="s">
        <v>2036</v>
      </c>
      <c r="D932">
        <f t="shared" si="141"/>
        <v>1.17</v>
      </c>
      <c r="E932">
        <f t="shared" si="142"/>
        <v>0.08</v>
      </c>
      <c r="F932">
        <f t="shared" si="146"/>
        <v>5.8299999999999998E-2</v>
      </c>
      <c r="G932">
        <v>1.0683</v>
      </c>
      <c r="H932">
        <f t="shared" si="143"/>
        <v>0.08</v>
      </c>
      <c r="I932">
        <f t="shared" si="144"/>
        <v>5.8299999999999977E-2</v>
      </c>
      <c r="J932">
        <f t="shared" si="145"/>
        <v>0</v>
      </c>
      <c r="K932" s="14">
        <f t="shared" si="147"/>
        <v>0</v>
      </c>
      <c r="L932">
        <f t="shared" si="148"/>
        <v>0</v>
      </c>
      <c r="M932">
        <f t="shared" si="149"/>
        <v>0.08</v>
      </c>
      <c r="N932">
        <f t="shared" si="150"/>
        <v>5.8299999999999977E-2</v>
      </c>
    </row>
    <row r="933" spans="1:14" x14ac:dyDescent="0.25">
      <c r="A933" t="s">
        <v>1</v>
      </c>
      <c r="B933" t="s">
        <v>0</v>
      </c>
      <c r="C933" t="s">
        <v>2036</v>
      </c>
      <c r="D933">
        <f t="shared" si="141"/>
        <v>1.17</v>
      </c>
      <c r="E933">
        <f t="shared" si="142"/>
        <v>0.08</v>
      </c>
      <c r="F933">
        <f t="shared" si="146"/>
        <v>5.8299999999999998E-2</v>
      </c>
      <c r="G933">
        <v>1.0683</v>
      </c>
      <c r="H933">
        <f t="shared" si="143"/>
        <v>0.08</v>
      </c>
      <c r="I933">
        <f t="shared" si="144"/>
        <v>5.8299999999999977E-2</v>
      </c>
      <c r="J933">
        <f t="shared" si="145"/>
        <v>0</v>
      </c>
      <c r="K933" s="14">
        <f t="shared" si="147"/>
        <v>0</v>
      </c>
      <c r="L933">
        <f t="shared" si="148"/>
        <v>0</v>
      </c>
      <c r="M933">
        <f t="shared" si="149"/>
        <v>0.08</v>
      </c>
      <c r="N933">
        <f t="shared" si="150"/>
        <v>5.8299999999999977E-2</v>
      </c>
    </row>
    <row r="934" spans="1:14" x14ac:dyDescent="0.25">
      <c r="A934" t="s">
        <v>141</v>
      </c>
      <c r="B934" t="s">
        <v>140</v>
      </c>
      <c r="C934" t="s">
        <v>2036</v>
      </c>
      <c r="D934">
        <f t="shared" si="141"/>
        <v>1.17</v>
      </c>
      <c r="E934">
        <f t="shared" si="142"/>
        <v>0.08</v>
      </c>
      <c r="F934">
        <f t="shared" si="146"/>
        <v>5.8299999999999998E-2</v>
      </c>
      <c r="G934">
        <v>1.0684</v>
      </c>
      <c r="H934">
        <f t="shared" si="143"/>
        <v>0.08</v>
      </c>
      <c r="I934">
        <f t="shared" si="144"/>
        <v>5.8299999999999998E-2</v>
      </c>
      <c r="J934">
        <f t="shared" si="145"/>
        <v>0</v>
      </c>
      <c r="K934" s="14">
        <f t="shared" si="147"/>
        <v>0</v>
      </c>
      <c r="L934">
        <f t="shared" si="148"/>
        <v>0</v>
      </c>
      <c r="M934">
        <f t="shared" si="149"/>
        <v>0.08</v>
      </c>
      <c r="N934">
        <f t="shared" si="150"/>
        <v>5.8299999999999998E-2</v>
      </c>
    </row>
    <row r="935" spans="1:14" x14ac:dyDescent="0.25">
      <c r="A935" t="s">
        <v>111</v>
      </c>
      <c r="B935" t="s">
        <v>110</v>
      </c>
      <c r="C935" t="s">
        <v>2036</v>
      </c>
      <c r="D935">
        <f t="shared" si="141"/>
        <v>1.17</v>
      </c>
      <c r="E935">
        <f t="shared" si="142"/>
        <v>0.08</v>
      </c>
      <c r="F935">
        <f t="shared" si="146"/>
        <v>5.8299999999999998E-2</v>
      </c>
      <c r="G935">
        <v>1.0684</v>
      </c>
      <c r="H935">
        <f t="shared" si="143"/>
        <v>0.08</v>
      </c>
      <c r="I935">
        <f t="shared" si="144"/>
        <v>5.8299999999999998E-2</v>
      </c>
      <c r="J935">
        <f t="shared" si="145"/>
        <v>0</v>
      </c>
      <c r="K935" s="14">
        <f t="shared" si="147"/>
        <v>0</v>
      </c>
      <c r="L935">
        <f t="shared" si="148"/>
        <v>0</v>
      </c>
      <c r="M935">
        <f t="shared" si="149"/>
        <v>0.08</v>
      </c>
      <c r="N935">
        <f t="shared" si="150"/>
        <v>5.8299999999999998E-2</v>
      </c>
    </row>
    <row r="936" spans="1:14" x14ac:dyDescent="0.25">
      <c r="A936" t="s">
        <v>1972</v>
      </c>
      <c r="B936" t="s">
        <v>1971</v>
      </c>
      <c r="C936" t="s">
        <v>2036</v>
      </c>
      <c r="D936">
        <f t="shared" si="141"/>
        <v>1.17</v>
      </c>
      <c r="E936">
        <f t="shared" si="142"/>
        <v>0.08</v>
      </c>
      <c r="F936">
        <f t="shared" si="146"/>
        <v>5.8299999999999998E-2</v>
      </c>
      <c r="G936">
        <v>1.0684</v>
      </c>
      <c r="H936">
        <f t="shared" si="143"/>
        <v>0.08</v>
      </c>
      <c r="I936">
        <f t="shared" si="144"/>
        <v>5.8299999999999998E-2</v>
      </c>
      <c r="J936">
        <f t="shared" si="145"/>
        <v>0</v>
      </c>
      <c r="K936" s="14">
        <f t="shared" si="147"/>
        <v>0</v>
      </c>
      <c r="L936">
        <f t="shared" si="148"/>
        <v>0</v>
      </c>
      <c r="M936">
        <f t="shared" si="149"/>
        <v>0.08</v>
      </c>
      <c r="N936">
        <f t="shared" si="150"/>
        <v>5.8299999999999998E-2</v>
      </c>
    </row>
    <row r="937" spans="1:14" x14ac:dyDescent="0.25">
      <c r="A937" t="s">
        <v>1964</v>
      </c>
      <c r="B937" t="s">
        <v>1963</v>
      </c>
      <c r="C937" t="s">
        <v>2036</v>
      </c>
      <c r="D937">
        <f t="shared" si="141"/>
        <v>1.17</v>
      </c>
      <c r="E937">
        <f t="shared" si="142"/>
        <v>0.08</v>
      </c>
      <c r="F937">
        <f t="shared" si="146"/>
        <v>5.8299999999999998E-2</v>
      </c>
      <c r="G937">
        <v>1.0684</v>
      </c>
      <c r="H937">
        <f t="shared" si="143"/>
        <v>0.08</v>
      </c>
      <c r="I937">
        <f t="shared" si="144"/>
        <v>5.8299999999999998E-2</v>
      </c>
      <c r="J937">
        <f t="shared" si="145"/>
        <v>0</v>
      </c>
      <c r="K937" s="14">
        <f t="shared" si="147"/>
        <v>0</v>
      </c>
      <c r="L937">
        <f t="shared" si="148"/>
        <v>0</v>
      </c>
      <c r="M937">
        <f t="shared" si="149"/>
        <v>0.08</v>
      </c>
      <c r="N937">
        <f t="shared" si="150"/>
        <v>5.8299999999999998E-2</v>
      </c>
    </row>
    <row r="938" spans="1:14" x14ac:dyDescent="0.25">
      <c r="A938" t="s">
        <v>1962</v>
      </c>
      <c r="B938" t="s">
        <v>1961</v>
      </c>
      <c r="C938" t="s">
        <v>2036</v>
      </c>
      <c r="D938">
        <f t="shared" si="141"/>
        <v>1.17</v>
      </c>
      <c r="E938">
        <f t="shared" si="142"/>
        <v>0.08</v>
      </c>
      <c r="F938">
        <f t="shared" si="146"/>
        <v>5.8299999999999998E-2</v>
      </c>
      <c r="G938">
        <v>1.0684</v>
      </c>
      <c r="H938">
        <f t="shared" si="143"/>
        <v>0.08</v>
      </c>
      <c r="I938">
        <f t="shared" si="144"/>
        <v>5.8299999999999998E-2</v>
      </c>
      <c r="J938">
        <f t="shared" si="145"/>
        <v>0</v>
      </c>
      <c r="K938" s="14">
        <f t="shared" si="147"/>
        <v>0</v>
      </c>
      <c r="L938">
        <f t="shared" si="148"/>
        <v>0</v>
      </c>
      <c r="M938">
        <f t="shared" si="149"/>
        <v>0.08</v>
      </c>
      <c r="N938">
        <f t="shared" si="150"/>
        <v>5.8299999999999998E-2</v>
      </c>
    </row>
    <row r="939" spans="1:14" x14ac:dyDescent="0.25">
      <c r="A939" t="s">
        <v>1951</v>
      </c>
      <c r="B939" t="s">
        <v>1950</v>
      </c>
      <c r="C939" t="s">
        <v>2036</v>
      </c>
      <c r="D939">
        <f t="shared" si="141"/>
        <v>1.17</v>
      </c>
      <c r="E939">
        <f t="shared" si="142"/>
        <v>0.08</v>
      </c>
      <c r="F939">
        <f t="shared" si="146"/>
        <v>5.8299999999999998E-2</v>
      </c>
      <c r="G939">
        <v>1.0684</v>
      </c>
      <c r="H939">
        <f t="shared" si="143"/>
        <v>0.08</v>
      </c>
      <c r="I939">
        <f t="shared" si="144"/>
        <v>5.8299999999999998E-2</v>
      </c>
      <c r="J939">
        <f t="shared" si="145"/>
        <v>0</v>
      </c>
      <c r="K939" s="14">
        <f t="shared" si="147"/>
        <v>0</v>
      </c>
      <c r="L939">
        <f t="shared" si="148"/>
        <v>0</v>
      </c>
      <c r="M939">
        <f t="shared" si="149"/>
        <v>0.08</v>
      </c>
      <c r="N939">
        <f t="shared" si="150"/>
        <v>5.8299999999999998E-2</v>
      </c>
    </row>
    <row r="940" spans="1:14" x14ac:dyDescent="0.25">
      <c r="A940" t="s">
        <v>1877</v>
      </c>
      <c r="B940" t="s">
        <v>1876</v>
      </c>
      <c r="C940" t="s">
        <v>2036</v>
      </c>
      <c r="D940">
        <f t="shared" si="141"/>
        <v>1.17</v>
      </c>
      <c r="E940">
        <f t="shared" si="142"/>
        <v>0.08</v>
      </c>
      <c r="F940">
        <f t="shared" si="146"/>
        <v>5.8299999999999998E-2</v>
      </c>
      <c r="G940">
        <v>1.0684</v>
      </c>
      <c r="H940">
        <f t="shared" si="143"/>
        <v>0.08</v>
      </c>
      <c r="I940">
        <f t="shared" si="144"/>
        <v>5.8299999999999998E-2</v>
      </c>
      <c r="J940">
        <f t="shared" si="145"/>
        <v>0</v>
      </c>
      <c r="K940" s="14">
        <f t="shared" si="147"/>
        <v>0</v>
      </c>
      <c r="L940">
        <f t="shared" si="148"/>
        <v>0</v>
      </c>
      <c r="M940">
        <f t="shared" si="149"/>
        <v>0.08</v>
      </c>
      <c r="N940">
        <f t="shared" si="150"/>
        <v>5.8299999999999998E-2</v>
      </c>
    </row>
    <row r="941" spans="1:14" x14ac:dyDescent="0.25">
      <c r="A941" t="s">
        <v>1849</v>
      </c>
      <c r="B941" t="s">
        <v>1848</v>
      </c>
      <c r="C941" t="s">
        <v>2036</v>
      </c>
      <c r="D941">
        <f t="shared" si="141"/>
        <v>1.17</v>
      </c>
      <c r="E941">
        <f t="shared" si="142"/>
        <v>0.08</v>
      </c>
      <c r="F941">
        <f t="shared" si="146"/>
        <v>5.8299999999999998E-2</v>
      </c>
      <c r="G941">
        <v>1.0684</v>
      </c>
      <c r="H941">
        <f t="shared" si="143"/>
        <v>0.08</v>
      </c>
      <c r="I941">
        <f t="shared" si="144"/>
        <v>5.8299999999999998E-2</v>
      </c>
      <c r="J941">
        <f t="shared" si="145"/>
        <v>0</v>
      </c>
      <c r="K941" s="14">
        <f t="shared" si="147"/>
        <v>0</v>
      </c>
      <c r="L941">
        <f t="shared" si="148"/>
        <v>0</v>
      </c>
      <c r="M941">
        <f t="shared" si="149"/>
        <v>0.08</v>
      </c>
      <c r="N941">
        <f t="shared" si="150"/>
        <v>5.8299999999999998E-2</v>
      </c>
    </row>
    <row r="942" spans="1:14" x14ac:dyDescent="0.25">
      <c r="A942" t="s">
        <v>1798</v>
      </c>
      <c r="B942" t="s">
        <v>1797</v>
      </c>
      <c r="C942" t="s">
        <v>2036</v>
      </c>
      <c r="D942">
        <f t="shared" si="141"/>
        <v>1.17</v>
      </c>
      <c r="E942">
        <f t="shared" si="142"/>
        <v>0.08</v>
      </c>
      <c r="F942">
        <f t="shared" si="146"/>
        <v>5.8299999999999998E-2</v>
      </c>
      <c r="G942">
        <v>1.0684</v>
      </c>
      <c r="H942">
        <f t="shared" si="143"/>
        <v>0.08</v>
      </c>
      <c r="I942">
        <f t="shared" si="144"/>
        <v>5.8299999999999998E-2</v>
      </c>
      <c r="J942">
        <f t="shared" si="145"/>
        <v>0</v>
      </c>
      <c r="K942" s="14">
        <f t="shared" si="147"/>
        <v>0</v>
      </c>
      <c r="L942">
        <f t="shared" si="148"/>
        <v>0</v>
      </c>
      <c r="M942">
        <f t="shared" si="149"/>
        <v>0.08</v>
      </c>
      <c r="N942">
        <f t="shared" si="150"/>
        <v>5.8299999999999998E-2</v>
      </c>
    </row>
    <row r="943" spans="1:14" x14ac:dyDescent="0.25">
      <c r="A943" t="s">
        <v>1772</v>
      </c>
      <c r="B943" t="s">
        <v>350</v>
      </c>
      <c r="C943" t="s">
        <v>2036</v>
      </c>
      <c r="D943">
        <f t="shared" si="141"/>
        <v>1.17</v>
      </c>
      <c r="E943">
        <f t="shared" si="142"/>
        <v>0.08</v>
      </c>
      <c r="F943">
        <f t="shared" si="146"/>
        <v>5.8299999999999998E-2</v>
      </c>
      <c r="G943">
        <v>1.0684</v>
      </c>
      <c r="H943">
        <f t="shared" si="143"/>
        <v>0.08</v>
      </c>
      <c r="I943">
        <f t="shared" si="144"/>
        <v>5.8299999999999998E-2</v>
      </c>
      <c r="J943">
        <f t="shared" si="145"/>
        <v>0</v>
      </c>
      <c r="K943" s="14">
        <f t="shared" si="147"/>
        <v>0</v>
      </c>
      <c r="L943">
        <f t="shared" si="148"/>
        <v>0</v>
      </c>
      <c r="M943">
        <f t="shared" si="149"/>
        <v>0.08</v>
      </c>
      <c r="N943">
        <f t="shared" si="150"/>
        <v>5.8299999999999998E-2</v>
      </c>
    </row>
    <row r="944" spans="1:14" x14ac:dyDescent="0.25">
      <c r="A944" t="s">
        <v>1741</v>
      </c>
      <c r="B944" t="s">
        <v>1740</v>
      </c>
      <c r="C944" t="s">
        <v>2036</v>
      </c>
      <c r="D944">
        <f t="shared" si="141"/>
        <v>1.17</v>
      </c>
      <c r="E944">
        <f t="shared" si="142"/>
        <v>0.08</v>
      </c>
      <c r="F944">
        <f t="shared" si="146"/>
        <v>5.8299999999999998E-2</v>
      </c>
      <c r="G944">
        <v>1.0684</v>
      </c>
      <c r="H944">
        <f t="shared" si="143"/>
        <v>0.08</v>
      </c>
      <c r="I944">
        <f t="shared" si="144"/>
        <v>5.8299999999999998E-2</v>
      </c>
      <c r="J944">
        <f t="shared" si="145"/>
        <v>0</v>
      </c>
      <c r="K944" s="14">
        <f t="shared" si="147"/>
        <v>0</v>
      </c>
      <c r="L944">
        <f t="shared" si="148"/>
        <v>0</v>
      </c>
      <c r="M944">
        <f t="shared" si="149"/>
        <v>0.08</v>
      </c>
      <c r="N944">
        <f t="shared" si="150"/>
        <v>5.8299999999999998E-2</v>
      </c>
    </row>
    <row r="945" spans="1:14" x14ac:dyDescent="0.25">
      <c r="A945" t="s">
        <v>1720</v>
      </c>
      <c r="B945" t="s">
        <v>1719</v>
      </c>
      <c r="C945" t="s">
        <v>2036</v>
      </c>
      <c r="D945">
        <f t="shared" si="141"/>
        <v>1.17</v>
      </c>
      <c r="E945">
        <f t="shared" si="142"/>
        <v>0.08</v>
      </c>
      <c r="F945">
        <f t="shared" si="146"/>
        <v>5.8299999999999998E-2</v>
      </c>
      <c r="G945">
        <v>1.0684</v>
      </c>
      <c r="H945">
        <f t="shared" si="143"/>
        <v>0.08</v>
      </c>
      <c r="I945">
        <f t="shared" si="144"/>
        <v>5.8299999999999998E-2</v>
      </c>
      <c r="J945">
        <f t="shared" si="145"/>
        <v>0</v>
      </c>
      <c r="K945" s="14">
        <f t="shared" si="147"/>
        <v>0</v>
      </c>
      <c r="L945">
        <f t="shared" si="148"/>
        <v>0</v>
      </c>
      <c r="M945">
        <f t="shared" si="149"/>
        <v>0.08</v>
      </c>
      <c r="N945">
        <f t="shared" si="150"/>
        <v>5.8299999999999998E-2</v>
      </c>
    </row>
    <row r="946" spans="1:14" x14ac:dyDescent="0.25">
      <c r="A946" t="s">
        <v>1660</v>
      </c>
      <c r="B946" t="s">
        <v>1659</v>
      </c>
      <c r="C946" t="s">
        <v>2036</v>
      </c>
      <c r="D946">
        <f t="shared" si="141"/>
        <v>1.17</v>
      </c>
      <c r="E946">
        <f t="shared" si="142"/>
        <v>0.08</v>
      </c>
      <c r="F946">
        <f t="shared" si="146"/>
        <v>5.8299999999999998E-2</v>
      </c>
      <c r="G946">
        <v>1.0684</v>
      </c>
      <c r="H946">
        <f t="shared" si="143"/>
        <v>0.08</v>
      </c>
      <c r="I946">
        <f t="shared" si="144"/>
        <v>5.8299999999999998E-2</v>
      </c>
      <c r="J946">
        <f t="shared" si="145"/>
        <v>0</v>
      </c>
      <c r="K946" s="14">
        <f t="shared" si="147"/>
        <v>0</v>
      </c>
      <c r="L946">
        <f t="shared" si="148"/>
        <v>0</v>
      </c>
      <c r="M946">
        <f t="shared" si="149"/>
        <v>0.08</v>
      </c>
      <c r="N946">
        <f t="shared" si="150"/>
        <v>5.8299999999999998E-2</v>
      </c>
    </row>
    <row r="947" spans="1:14" x14ac:dyDescent="0.25">
      <c r="A947" t="s">
        <v>1658</v>
      </c>
      <c r="B947" t="s">
        <v>1657</v>
      </c>
      <c r="C947" t="s">
        <v>2036</v>
      </c>
      <c r="D947">
        <f t="shared" si="141"/>
        <v>1.17</v>
      </c>
      <c r="E947">
        <f t="shared" si="142"/>
        <v>0.08</v>
      </c>
      <c r="F947">
        <f t="shared" si="146"/>
        <v>5.8299999999999998E-2</v>
      </c>
      <c r="G947">
        <v>1.0684</v>
      </c>
      <c r="H947">
        <f t="shared" si="143"/>
        <v>0.08</v>
      </c>
      <c r="I947">
        <f t="shared" si="144"/>
        <v>5.8299999999999998E-2</v>
      </c>
      <c r="J947">
        <f t="shared" si="145"/>
        <v>0</v>
      </c>
      <c r="K947" s="14">
        <f t="shared" si="147"/>
        <v>0</v>
      </c>
      <c r="L947">
        <f t="shared" si="148"/>
        <v>0</v>
      </c>
      <c r="M947">
        <f t="shared" si="149"/>
        <v>0.08</v>
      </c>
      <c r="N947">
        <f t="shared" si="150"/>
        <v>5.8299999999999998E-2</v>
      </c>
    </row>
    <row r="948" spans="1:14" x14ac:dyDescent="0.25">
      <c r="A948" t="s">
        <v>1606</v>
      </c>
      <c r="B948" t="s">
        <v>1605</v>
      </c>
      <c r="C948" t="s">
        <v>2036</v>
      </c>
      <c r="D948">
        <f t="shared" si="141"/>
        <v>1.17</v>
      </c>
      <c r="E948">
        <f t="shared" si="142"/>
        <v>0.08</v>
      </c>
      <c r="F948">
        <f t="shared" si="146"/>
        <v>5.8299999999999998E-2</v>
      </c>
      <c r="G948">
        <v>1.0684</v>
      </c>
      <c r="H948">
        <f t="shared" si="143"/>
        <v>0.08</v>
      </c>
      <c r="I948">
        <f t="shared" si="144"/>
        <v>5.8299999999999998E-2</v>
      </c>
      <c r="J948">
        <f t="shared" si="145"/>
        <v>0</v>
      </c>
      <c r="K948" s="14">
        <f t="shared" si="147"/>
        <v>0</v>
      </c>
      <c r="L948">
        <f t="shared" si="148"/>
        <v>0</v>
      </c>
      <c r="M948">
        <f t="shared" si="149"/>
        <v>0.08</v>
      </c>
      <c r="N948">
        <f t="shared" si="150"/>
        <v>5.8299999999999998E-2</v>
      </c>
    </row>
    <row r="949" spans="1:14" x14ac:dyDescent="0.25">
      <c r="A949" t="s">
        <v>1476</v>
      </c>
      <c r="B949" t="s">
        <v>1475</v>
      </c>
      <c r="C949" t="s">
        <v>2036</v>
      </c>
      <c r="D949">
        <f t="shared" si="141"/>
        <v>1.17</v>
      </c>
      <c r="E949">
        <f t="shared" si="142"/>
        <v>0.08</v>
      </c>
      <c r="F949">
        <f t="shared" si="146"/>
        <v>5.8299999999999998E-2</v>
      </c>
      <c r="G949">
        <v>1.0684</v>
      </c>
      <c r="H949">
        <f t="shared" si="143"/>
        <v>0.08</v>
      </c>
      <c r="I949">
        <f t="shared" si="144"/>
        <v>5.8299999999999998E-2</v>
      </c>
      <c r="J949">
        <f t="shared" si="145"/>
        <v>0</v>
      </c>
      <c r="K949" s="14">
        <f t="shared" si="147"/>
        <v>0</v>
      </c>
      <c r="L949">
        <f t="shared" si="148"/>
        <v>0</v>
      </c>
      <c r="M949">
        <f t="shared" si="149"/>
        <v>0.08</v>
      </c>
      <c r="N949">
        <f t="shared" si="150"/>
        <v>5.8299999999999998E-2</v>
      </c>
    </row>
    <row r="950" spans="1:14" x14ac:dyDescent="0.25">
      <c r="A950" t="s">
        <v>1460</v>
      </c>
      <c r="B950" t="s">
        <v>1459</v>
      </c>
      <c r="C950" t="s">
        <v>2036</v>
      </c>
      <c r="D950">
        <f t="shared" si="141"/>
        <v>1.17</v>
      </c>
      <c r="E950">
        <f t="shared" si="142"/>
        <v>0.08</v>
      </c>
      <c r="F950">
        <f t="shared" si="146"/>
        <v>5.8299999999999998E-2</v>
      </c>
      <c r="G950">
        <v>1.0684</v>
      </c>
      <c r="H950">
        <f t="shared" si="143"/>
        <v>0.08</v>
      </c>
      <c r="I950">
        <f t="shared" si="144"/>
        <v>5.8299999999999998E-2</v>
      </c>
      <c r="J950">
        <f t="shared" si="145"/>
        <v>0</v>
      </c>
      <c r="K950" s="14">
        <f t="shared" si="147"/>
        <v>0</v>
      </c>
      <c r="L950">
        <f t="shared" si="148"/>
        <v>0</v>
      </c>
      <c r="M950">
        <f t="shared" si="149"/>
        <v>0.08</v>
      </c>
      <c r="N950">
        <f t="shared" si="150"/>
        <v>5.8299999999999998E-2</v>
      </c>
    </row>
    <row r="951" spans="1:14" x14ac:dyDescent="0.25">
      <c r="A951" t="s">
        <v>1394</v>
      </c>
      <c r="B951" t="s">
        <v>1393</v>
      </c>
      <c r="C951" t="s">
        <v>2036</v>
      </c>
      <c r="D951">
        <f t="shared" si="141"/>
        <v>1.17</v>
      </c>
      <c r="E951">
        <f t="shared" si="142"/>
        <v>0.08</v>
      </c>
      <c r="F951">
        <f t="shared" si="146"/>
        <v>5.8299999999999998E-2</v>
      </c>
      <c r="G951">
        <v>1.0684</v>
      </c>
      <c r="H951">
        <f t="shared" si="143"/>
        <v>0.08</v>
      </c>
      <c r="I951">
        <f t="shared" si="144"/>
        <v>5.8299999999999998E-2</v>
      </c>
      <c r="J951">
        <f t="shared" si="145"/>
        <v>0</v>
      </c>
      <c r="K951" s="14">
        <f t="shared" si="147"/>
        <v>0</v>
      </c>
      <c r="L951">
        <f t="shared" si="148"/>
        <v>0</v>
      </c>
      <c r="M951">
        <f t="shared" si="149"/>
        <v>0.08</v>
      </c>
      <c r="N951">
        <f t="shared" si="150"/>
        <v>5.8299999999999998E-2</v>
      </c>
    </row>
    <row r="952" spans="1:14" x14ac:dyDescent="0.25">
      <c r="A952" t="s">
        <v>1366</v>
      </c>
      <c r="B952" t="s">
        <v>1365</v>
      </c>
      <c r="C952" t="s">
        <v>2036</v>
      </c>
      <c r="D952">
        <f t="shared" si="141"/>
        <v>1.17</v>
      </c>
      <c r="E952">
        <f t="shared" si="142"/>
        <v>0.08</v>
      </c>
      <c r="F952">
        <f t="shared" si="146"/>
        <v>5.8299999999999998E-2</v>
      </c>
      <c r="G952">
        <v>1.0684</v>
      </c>
      <c r="H952">
        <f t="shared" si="143"/>
        <v>0.08</v>
      </c>
      <c r="I952">
        <f t="shared" si="144"/>
        <v>5.8299999999999998E-2</v>
      </c>
      <c r="J952">
        <f t="shared" si="145"/>
        <v>0</v>
      </c>
      <c r="K952" s="14">
        <f t="shared" si="147"/>
        <v>0</v>
      </c>
      <c r="L952">
        <f t="shared" si="148"/>
        <v>0</v>
      </c>
      <c r="M952">
        <f t="shared" si="149"/>
        <v>0.08</v>
      </c>
      <c r="N952">
        <f t="shared" si="150"/>
        <v>5.8299999999999998E-2</v>
      </c>
    </row>
    <row r="953" spans="1:14" x14ac:dyDescent="0.25">
      <c r="A953" t="s">
        <v>1360</v>
      </c>
      <c r="B953" t="s">
        <v>1359</v>
      </c>
      <c r="C953" t="s">
        <v>2036</v>
      </c>
      <c r="D953">
        <f t="shared" si="141"/>
        <v>1.17</v>
      </c>
      <c r="E953">
        <f t="shared" si="142"/>
        <v>0.08</v>
      </c>
      <c r="F953">
        <f t="shared" si="146"/>
        <v>5.8299999999999998E-2</v>
      </c>
      <c r="G953">
        <v>1.0684</v>
      </c>
      <c r="H953">
        <f t="shared" si="143"/>
        <v>0.08</v>
      </c>
      <c r="I953">
        <f t="shared" si="144"/>
        <v>5.8299999999999998E-2</v>
      </c>
      <c r="J953">
        <f t="shared" si="145"/>
        <v>0</v>
      </c>
      <c r="K953" s="14">
        <f t="shared" si="147"/>
        <v>0</v>
      </c>
      <c r="L953">
        <f t="shared" si="148"/>
        <v>0</v>
      </c>
      <c r="M953">
        <f t="shared" si="149"/>
        <v>0.08</v>
      </c>
      <c r="N953">
        <f t="shared" si="150"/>
        <v>5.8299999999999998E-2</v>
      </c>
    </row>
    <row r="954" spans="1:14" x14ac:dyDescent="0.25">
      <c r="A954" t="s">
        <v>1342</v>
      </c>
      <c r="B954" t="s">
        <v>1341</v>
      </c>
      <c r="C954" t="s">
        <v>2036</v>
      </c>
      <c r="D954">
        <f t="shared" si="141"/>
        <v>1.17</v>
      </c>
      <c r="E954">
        <f t="shared" si="142"/>
        <v>0.08</v>
      </c>
      <c r="F954">
        <f t="shared" si="146"/>
        <v>5.8299999999999998E-2</v>
      </c>
      <c r="G954">
        <v>1.0684</v>
      </c>
      <c r="H954">
        <f t="shared" si="143"/>
        <v>0.08</v>
      </c>
      <c r="I954">
        <f t="shared" si="144"/>
        <v>5.8299999999999998E-2</v>
      </c>
      <c r="J954">
        <f t="shared" si="145"/>
        <v>0</v>
      </c>
      <c r="K954" s="14">
        <f t="shared" si="147"/>
        <v>0</v>
      </c>
      <c r="L954">
        <f t="shared" si="148"/>
        <v>0</v>
      </c>
      <c r="M954">
        <f t="shared" si="149"/>
        <v>0.08</v>
      </c>
      <c r="N954">
        <f t="shared" si="150"/>
        <v>5.8299999999999998E-2</v>
      </c>
    </row>
    <row r="955" spans="1:14" x14ac:dyDescent="0.25">
      <c r="A955" t="s">
        <v>1292</v>
      </c>
      <c r="B955" t="s">
        <v>1291</v>
      </c>
      <c r="C955" t="s">
        <v>2036</v>
      </c>
      <c r="D955">
        <f t="shared" si="141"/>
        <v>1.17</v>
      </c>
      <c r="E955">
        <f t="shared" si="142"/>
        <v>0.08</v>
      </c>
      <c r="F955">
        <f t="shared" si="146"/>
        <v>5.8299999999999998E-2</v>
      </c>
      <c r="G955">
        <v>1.0684</v>
      </c>
      <c r="H955">
        <f t="shared" si="143"/>
        <v>0.08</v>
      </c>
      <c r="I955">
        <f t="shared" si="144"/>
        <v>5.8299999999999998E-2</v>
      </c>
      <c r="J955">
        <f t="shared" si="145"/>
        <v>0</v>
      </c>
      <c r="K955" s="14">
        <f t="shared" si="147"/>
        <v>0</v>
      </c>
      <c r="L955">
        <f t="shared" si="148"/>
        <v>0</v>
      </c>
      <c r="M955">
        <f t="shared" si="149"/>
        <v>0.08</v>
      </c>
      <c r="N955">
        <f t="shared" si="150"/>
        <v>5.8299999999999998E-2</v>
      </c>
    </row>
    <row r="956" spans="1:14" x14ac:dyDescent="0.25">
      <c r="A956" t="s">
        <v>1252</v>
      </c>
      <c r="B956" t="s">
        <v>1251</v>
      </c>
      <c r="C956" t="s">
        <v>2036</v>
      </c>
      <c r="D956">
        <f t="shared" si="141"/>
        <v>1.17</v>
      </c>
      <c r="E956">
        <f t="shared" si="142"/>
        <v>0.08</v>
      </c>
      <c r="F956">
        <f t="shared" si="146"/>
        <v>5.8299999999999998E-2</v>
      </c>
      <c r="G956">
        <v>1.0684</v>
      </c>
      <c r="H956">
        <f t="shared" si="143"/>
        <v>0.08</v>
      </c>
      <c r="I956">
        <f t="shared" si="144"/>
        <v>5.8299999999999998E-2</v>
      </c>
      <c r="J956">
        <f t="shared" si="145"/>
        <v>0</v>
      </c>
      <c r="K956" s="14">
        <f t="shared" si="147"/>
        <v>0</v>
      </c>
      <c r="L956">
        <f t="shared" si="148"/>
        <v>0</v>
      </c>
      <c r="M956">
        <f t="shared" si="149"/>
        <v>0.08</v>
      </c>
      <c r="N956">
        <f t="shared" si="150"/>
        <v>5.8299999999999998E-2</v>
      </c>
    </row>
    <row r="957" spans="1:14" x14ac:dyDescent="0.25">
      <c r="A957" t="s">
        <v>1240</v>
      </c>
      <c r="B957" t="s">
        <v>1239</v>
      </c>
      <c r="C957" t="s">
        <v>2036</v>
      </c>
      <c r="D957">
        <f t="shared" si="141"/>
        <v>1.17</v>
      </c>
      <c r="E957">
        <f t="shared" si="142"/>
        <v>0.08</v>
      </c>
      <c r="F957">
        <f t="shared" si="146"/>
        <v>5.8299999999999998E-2</v>
      </c>
      <c r="G957">
        <v>1.0684</v>
      </c>
      <c r="H957">
        <f t="shared" si="143"/>
        <v>0.08</v>
      </c>
      <c r="I957">
        <f t="shared" si="144"/>
        <v>5.8299999999999998E-2</v>
      </c>
      <c r="J957">
        <f t="shared" si="145"/>
        <v>0</v>
      </c>
      <c r="K957" s="14">
        <f t="shared" si="147"/>
        <v>0</v>
      </c>
      <c r="L957">
        <f t="shared" si="148"/>
        <v>0</v>
      </c>
      <c r="M957">
        <f t="shared" si="149"/>
        <v>0.08</v>
      </c>
      <c r="N957">
        <f t="shared" si="150"/>
        <v>5.8299999999999998E-2</v>
      </c>
    </row>
    <row r="958" spans="1:14" x14ac:dyDescent="0.25">
      <c r="A958" t="s">
        <v>1236</v>
      </c>
      <c r="B958" t="s">
        <v>1235</v>
      </c>
      <c r="C958" t="s">
        <v>2036</v>
      </c>
      <c r="D958">
        <f t="shared" si="141"/>
        <v>1.17</v>
      </c>
      <c r="E958">
        <f t="shared" si="142"/>
        <v>0.08</v>
      </c>
      <c r="F958">
        <f t="shared" si="146"/>
        <v>5.8299999999999998E-2</v>
      </c>
      <c r="G958">
        <v>1.0684</v>
      </c>
      <c r="H958">
        <f t="shared" si="143"/>
        <v>0.08</v>
      </c>
      <c r="I958">
        <f t="shared" si="144"/>
        <v>5.8299999999999998E-2</v>
      </c>
      <c r="J958">
        <f t="shared" si="145"/>
        <v>0</v>
      </c>
      <c r="K958" s="14">
        <f t="shared" si="147"/>
        <v>0</v>
      </c>
      <c r="L958">
        <f t="shared" si="148"/>
        <v>0</v>
      </c>
      <c r="M958">
        <f t="shared" si="149"/>
        <v>0.08</v>
      </c>
      <c r="N958">
        <f t="shared" si="150"/>
        <v>5.8299999999999998E-2</v>
      </c>
    </row>
    <row r="959" spans="1:14" x14ac:dyDescent="0.25">
      <c r="A959" t="s">
        <v>1234</v>
      </c>
      <c r="B959" t="s">
        <v>1233</v>
      </c>
      <c r="C959" t="s">
        <v>2036</v>
      </c>
      <c r="D959">
        <f t="shared" si="141"/>
        <v>1.17</v>
      </c>
      <c r="E959">
        <f t="shared" si="142"/>
        <v>0.08</v>
      </c>
      <c r="F959">
        <f t="shared" si="146"/>
        <v>5.8299999999999998E-2</v>
      </c>
      <c r="G959">
        <v>1.0684</v>
      </c>
      <c r="H959">
        <f t="shared" si="143"/>
        <v>0.08</v>
      </c>
      <c r="I959">
        <f t="shared" si="144"/>
        <v>5.8299999999999998E-2</v>
      </c>
      <c r="J959">
        <f t="shared" si="145"/>
        <v>0</v>
      </c>
      <c r="K959" s="14">
        <f t="shared" si="147"/>
        <v>0</v>
      </c>
      <c r="L959">
        <f t="shared" si="148"/>
        <v>0</v>
      </c>
      <c r="M959">
        <f t="shared" si="149"/>
        <v>0.08</v>
      </c>
      <c r="N959">
        <f t="shared" si="150"/>
        <v>5.8299999999999998E-2</v>
      </c>
    </row>
    <row r="960" spans="1:14" x14ac:dyDescent="0.25">
      <c r="A960" t="s">
        <v>1230</v>
      </c>
      <c r="B960" t="s">
        <v>1229</v>
      </c>
      <c r="C960" t="s">
        <v>2036</v>
      </c>
      <c r="D960">
        <f t="shared" si="141"/>
        <v>1.17</v>
      </c>
      <c r="E960">
        <f t="shared" si="142"/>
        <v>0.08</v>
      </c>
      <c r="F960">
        <f t="shared" si="146"/>
        <v>5.8299999999999998E-2</v>
      </c>
      <c r="G960">
        <v>1.0684</v>
      </c>
      <c r="H960">
        <f t="shared" si="143"/>
        <v>0.08</v>
      </c>
      <c r="I960">
        <f t="shared" si="144"/>
        <v>5.8299999999999998E-2</v>
      </c>
      <c r="J960">
        <f t="shared" si="145"/>
        <v>0</v>
      </c>
      <c r="K960" s="14">
        <f t="shared" si="147"/>
        <v>0</v>
      </c>
      <c r="L960">
        <f t="shared" si="148"/>
        <v>0</v>
      </c>
      <c r="M960">
        <f t="shared" si="149"/>
        <v>0.08</v>
      </c>
      <c r="N960">
        <f t="shared" si="150"/>
        <v>5.8299999999999998E-2</v>
      </c>
    </row>
    <row r="961" spans="1:14" x14ac:dyDescent="0.25">
      <c r="A961" t="s">
        <v>1222</v>
      </c>
      <c r="B961" t="s">
        <v>1221</v>
      </c>
      <c r="C961" t="s">
        <v>2036</v>
      </c>
      <c r="D961">
        <f t="shared" si="141"/>
        <v>1.17</v>
      </c>
      <c r="E961">
        <f t="shared" si="142"/>
        <v>0.08</v>
      </c>
      <c r="F961">
        <f t="shared" si="146"/>
        <v>5.8299999999999998E-2</v>
      </c>
      <c r="G961">
        <v>1.0684</v>
      </c>
      <c r="H961">
        <f t="shared" si="143"/>
        <v>0.08</v>
      </c>
      <c r="I961">
        <f t="shared" si="144"/>
        <v>5.8299999999999998E-2</v>
      </c>
      <c r="J961">
        <f t="shared" si="145"/>
        <v>0</v>
      </c>
      <c r="K961" s="14">
        <f t="shared" si="147"/>
        <v>0</v>
      </c>
      <c r="L961">
        <f t="shared" si="148"/>
        <v>0</v>
      </c>
      <c r="M961">
        <f t="shared" si="149"/>
        <v>0.08</v>
      </c>
      <c r="N961">
        <f t="shared" si="150"/>
        <v>5.8299999999999998E-2</v>
      </c>
    </row>
    <row r="962" spans="1:14" x14ac:dyDescent="0.25">
      <c r="A962" t="s">
        <v>1216</v>
      </c>
      <c r="B962" t="s">
        <v>1215</v>
      </c>
      <c r="C962" t="s">
        <v>2036</v>
      </c>
      <c r="D962">
        <f t="shared" ref="D962:D1018" si="151">VLOOKUP(A962,tax_rates,3,FALSE)</f>
        <v>1.17</v>
      </c>
      <c r="E962">
        <f t="shared" ref="E962:E1018" si="152">MAX(0.04,MIN(0.08,D962-1))</f>
        <v>0.08</v>
      </c>
      <c r="F962">
        <f t="shared" si="146"/>
        <v>5.8299999999999998E-2</v>
      </c>
      <c r="G962">
        <v>1.0684</v>
      </c>
      <c r="H962">
        <f t="shared" ref="H962:H1018" si="153">MAX(MIN(0.08,G962-0.93),0)</f>
        <v>0.08</v>
      </c>
      <c r="I962">
        <f t="shared" ref="I962:I1018" si="154">MAX(0,MIN(G962-0.93-H962,0.0583))</f>
        <v>5.8299999999999998E-2</v>
      </c>
      <c r="J962">
        <f t="shared" ref="J962:J1018" si="155">IF(C962="y",G962-0.93-H962-I962,0)</f>
        <v>0</v>
      </c>
      <c r="K962" s="14">
        <f t="shared" si="147"/>
        <v>0</v>
      </c>
      <c r="L962">
        <f t="shared" si="148"/>
        <v>0</v>
      </c>
      <c r="M962">
        <f t="shared" si="149"/>
        <v>0.08</v>
      </c>
      <c r="N962">
        <f t="shared" si="150"/>
        <v>5.8299999999999998E-2</v>
      </c>
    </row>
    <row r="963" spans="1:14" x14ac:dyDescent="0.25">
      <c r="A963" t="s">
        <v>1214</v>
      </c>
      <c r="B963" t="s">
        <v>1213</v>
      </c>
      <c r="C963" t="s">
        <v>2036</v>
      </c>
      <c r="D963">
        <f t="shared" si="151"/>
        <v>1.17</v>
      </c>
      <c r="E963">
        <f t="shared" si="152"/>
        <v>0.08</v>
      </c>
      <c r="F963">
        <f t="shared" ref="F963:F1018" si="156">MIN(MAX(D963-1-E963,0),0.0583)</f>
        <v>5.8299999999999998E-2</v>
      </c>
      <c r="G963">
        <v>1.0684</v>
      </c>
      <c r="H963">
        <f t="shared" si="153"/>
        <v>0.08</v>
      </c>
      <c r="I963">
        <f t="shared" si="154"/>
        <v>5.8299999999999998E-2</v>
      </c>
      <c r="J963">
        <f t="shared" si="155"/>
        <v>0</v>
      </c>
      <c r="K963" s="14">
        <f t="shared" ref="K963:K1018" si="157">H963-E963</f>
        <v>0</v>
      </c>
      <c r="L963">
        <f t="shared" ref="L963:L1018" si="158">I963-F963</f>
        <v>0</v>
      </c>
      <c r="M963">
        <f t="shared" ref="M963:M1018" si="159">MIN(E963,H963)</f>
        <v>0.08</v>
      </c>
      <c r="N963">
        <f t="shared" si="150"/>
        <v>5.8299999999999998E-2</v>
      </c>
    </row>
    <row r="964" spans="1:14" x14ac:dyDescent="0.25">
      <c r="A964" t="s">
        <v>1172</v>
      </c>
      <c r="B964" t="s">
        <v>1171</v>
      </c>
      <c r="C964" t="s">
        <v>2036</v>
      </c>
      <c r="D964">
        <f t="shared" si="151"/>
        <v>1.17</v>
      </c>
      <c r="E964">
        <f t="shared" si="152"/>
        <v>0.08</v>
      </c>
      <c r="F964">
        <f t="shared" si="156"/>
        <v>5.8299999999999998E-2</v>
      </c>
      <c r="G964">
        <v>1.0684</v>
      </c>
      <c r="H964">
        <f t="shared" si="153"/>
        <v>0.08</v>
      </c>
      <c r="I964">
        <f t="shared" si="154"/>
        <v>5.8299999999999998E-2</v>
      </c>
      <c r="J964">
        <f t="shared" si="155"/>
        <v>0</v>
      </c>
      <c r="K964" s="14">
        <f t="shared" si="157"/>
        <v>0</v>
      </c>
      <c r="L964">
        <f t="shared" si="158"/>
        <v>0</v>
      </c>
      <c r="M964">
        <f t="shared" si="159"/>
        <v>0.08</v>
      </c>
      <c r="N964">
        <f t="shared" si="150"/>
        <v>5.8299999999999998E-2</v>
      </c>
    </row>
    <row r="965" spans="1:14" x14ac:dyDescent="0.25">
      <c r="A965" t="s">
        <v>1166</v>
      </c>
      <c r="B965" t="s">
        <v>1165</v>
      </c>
      <c r="C965" t="s">
        <v>2036</v>
      </c>
      <c r="D965">
        <f t="shared" si="151"/>
        <v>1.17</v>
      </c>
      <c r="E965">
        <f t="shared" si="152"/>
        <v>0.08</v>
      </c>
      <c r="F965">
        <f t="shared" si="156"/>
        <v>5.8299999999999998E-2</v>
      </c>
      <c r="G965">
        <v>1.0684</v>
      </c>
      <c r="H965">
        <f t="shared" si="153"/>
        <v>0.08</v>
      </c>
      <c r="I965">
        <f t="shared" si="154"/>
        <v>5.8299999999999998E-2</v>
      </c>
      <c r="J965">
        <f t="shared" si="155"/>
        <v>0</v>
      </c>
      <c r="K965" s="14">
        <f t="shared" si="157"/>
        <v>0</v>
      </c>
      <c r="L965">
        <f t="shared" si="158"/>
        <v>0</v>
      </c>
      <c r="M965">
        <f t="shared" si="159"/>
        <v>0.08</v>
      </c>
      <c r="N965">
        <f t="shared" si="150"/>
        <v>5.8299999999999998E-2</v>
      </c>
    </row>
    <row r="966" spans="1:14" x14ac:dyDescent="0.25">
      <c r="A966" t="s">
        <v>1164</v>
      </c>
      <c r="B966" t="s">
        <v>1163</v>
      </c>
      <c r="C966" t="s">
        <v>2036</v>
      </c>
      <c r="D966">
        <f t="shared" si="151"/>
        <v>1.17</v>
      </c>
      <c r="E966">
        <f t="shared" si="152"/>
        <v>0.08</v>
      </c>
      <c r="F966">
        <f t="shared" si="156"/>
        <v>5.8299999999999998E-2</v>
      </c>
      <c r="G966">
        <v>1.0684</v>
      </c>
      <c r="H966">
        <f t="shared" si="153"/>
        <v>0.08</v>
      </c>
      <c r="I966">
        <f t="shared" si="154"/>
        <v>5.8299999999999998E-2</v>
      </c>
      <c r="J966">
        <f t="shared" si="155"/>
        <v>0</v>
      </c>
      <c r="K966" s="14">
        <f t="shared" si="157"/>
        <v>0</v>
      </c>
      <c r="L966">
        <f t="shared" si="158"/>
        <v>0</v>
      </c>
      <c r="M966">
        <f t="shared" si="159"/>
        <v>0.08</v>
      </c>
      <c r="N966">
        <f t="shared" si="150"/>
        <v>5.8299999999999998E-2</v>
      </c>
    </row>
    <row r="967" spans="1:14" x14ac:dyDescent="0.25">
      <c r="A967" t="s">
        <v>1082</v>
      </c>
      <c r="B967" t="s">
        <v>1081</v>
      </c>
      <c r="C967" t="s">
        <v>2036</v>
      </c>
      <c r="D967">
        <f t="shared" si="151"/>
        <v>1.17</v>
      </c>
      <c r="E967">
        <f t="shared" si="152"/>
        <v>0.08</v>
      </c>
      <c r="F967">
        <f t="shared" si="156"/>
        <v>5.8299999999999998E-2</v>
      </c>
      <c r="G967">
        <v>1.0684</v>
      </c>
      <c r="H967">
        <f t="shared" si="153"/>
        <v>0.08</v>
      </c>
      <c r="I967">
        <f t="shared" si="154"/>
        <v>5.8299999999999998E-2</v>
      </c>
      <c r="J967">
        <f t="shared" si="155"/>
        <v>0</v>
      </c>
      <c r="K967" s="14">
        <f t="shared" si="157"/>
        <v>0</v>
      </c>
      <c r="L967">
        <f t="shared" si="158"/>
        <v>0</v>
      </c>
      <c r="M967">
        <f t="shared" si="159"/>
        <v>0.08</v>
      </c>
      <c r="N967">
        <f t="shared" si="150"/>
        <v>5.8299999999999998E-2</v>
      </c>
    </row>
    <row r="968" spans="1:14" x14ac:dyDescent="0.25">
      <c r="A968" t="s">
        <v>1060</v>
      </c>
      <c r="B968" t="s">
        <v>1059</v>
      </c>
      <c r="C968" t="s">
        <v>2036</v>
      </c>
      <c r="D968">
        <f t="shared" si="151"/>
        <v>1.17</v>
      </c>
      <c r="E968">
        <f t="shared" si="152"/>
        <v>0.08</v>
      </c>
      <c r="F968">
        <f t="shared" si="156"/>
        <v>5.8299999999999998E-2</v>
      </c>
      <c r="G968">
        <v>1.0684</v>
      </c>
      <c r="H968">
        <f t="shared" si="153"/>
        <v>0.08</v>
      </c>
      <c r="I968">
        <f t="shared" si="154"/>
        <v>5.8299999999999998E-2</v>
      </c>
      <c r="J968">
        <f t="shared" si="155"/>
        <v>0</v>
      </c>
      <c r="K968" s="14">
        <f t="shared" si="157"/>
        <v>0</v>
      </c>
      <c r="L968">
        <f t="shared" si="158"/>
        <v>0</v>
      </c>
      <c r="M968">
        <f t="shared" si="159"/>
        <v>0.08</v>
      </c>
      <c r="N968">
        <f t="shared" si="150"/>
        <v>5.8299999999999998E-2</v>
      </c>
    </row>
    <row r="969" spans="1:14" x14ac:dyDescent="0.25">
      <c r="A969" t="s">
        <v>1036</v>
      </c>
      <c r="B969" t="s">
        <v>1035</v>
      </c>
      <c r="C969" t="s">
        <v>2036</v>
      </c>
      <c r="D969">
        <f t="shared" si="151"/>
        <v>1.17</v>
      </c>
      <c r="E969">
        <f t="shared" si="152"/>
        <v>0.08</v>
      </c>
      <c r="F969">
        <f t="shared" si="156"/>
        <v>5.8299999999999998E-2</v>
      </c>
      <c r="G969">
        <v>1.0684</v>
      </c>
      <c r="H969">
        <f t="shared" si="153"/>
        <v>0.08</v>
      </c>
      <c r="I969">
        <f t="shared" si="154"/>
        <v>5.8299999999999998E-2</v>
      </c>
      <c r="J969">
        <f t="shared" si="155"/>
        <v>0</v>
      </c>
      <c r="K969" s="14">
        <f t="shared" si="157"/>
        <v>0</v>
      </c>
      <c r="L969">
        <f t="shared" si="158"/>
        <v>0</v>
      </c>
      <c r="M969">
        <f t="shared" si="159"/>
        <v>0.08</v>
      </c>
      <c r="N969">
        <f t="shared" si="150"/>
        <v>5.8299999999999998E-2</v>
      </c>
    </row>
    <row r="970" spans="1:14" x14ac:dyDescent="0.25">
      <c r="A970" t="s">
        <v>1034</v>
      </c>
      <c r="B970" t="s">
        <v>1033</v>
      </c>
      <c r="C970" t="s">
        <v>2036</v>
      </c>
      <c r="D970">
        <f t="shared" si="151"/>
        <v>1.17</v>
      </c>
      <c r="E970">
        <f t="shared" si="152"/>
        <v>0.08</v>
      </c>
      <c r="F970">
        <f t="shared" si="156"/>
        <v>5.8299999999999998E-2</v>
      </c>
      <c r="G970">
        <v>1.0684</v>
      </c>
      <c r="H970">
        <f t="shared" si="153"/>
        <v>0.08</v>
      </c>
      <c r="I970">
        <f t="shared" si="154"/>
        <v>5.8299999999999998E-2</v>
      </c>
      <c r="J970">
        <f t="shared" si="155"/>
        <v>0</v>
      </c>
      <c r="K970" s="14">
        <f t="shared" si="157"/>
        <v>0</v>
      </c>
      <c r="L970">
        <f t="shared" si="158"/>
        <v>0</v>
      </c>
      <c r="M970">
        <f t="shared" si="159"/>
        <v>0.08</v>
      </c>
      <c r="N970">
        <f t="shared" si="150"/>
        <v>5.8299999999999998E-2</v>
      </c>
    </row>
    <row r="971" spans="1:14" x14ac:dyDescent="0.25">
      <c r="A971" t="s">
        <v>964</v>
      </c>
      <c r="B971" t="s">
        <v>963</v>
      </c>
      <c r="C971" t="s">
        <v>2036</v>
      </c>
      <c r="D971">
        <f t="shared" si="151"/>
        <v>1.17</v>
      </c>
      <c r="E971">
        <f t="shared" si="152"/>
        <v>0.08</v>
      </c>
      <c r="F971">
        <f t="shared" si="156"/>
        <v>5.8299999999999998E-2</v>
      </c>
      <c r="G971">
        <v>1.0684</v>
      </c>
      <c r="H971">
        <f t="shared" si="153"/>
        <v>0.08</v>
      </c>
      <c r="I971">
        <f t="shared" si="154"/>
        <v>5.8299999999999998E-2</v>
      </c>
      <c r="J971">
        <f t="shared" si="155"/>
        <v>0</v>
      </c>
      <c r="K971" s="14">
        <f t="shared" si="157"/>
        <v>0</v>
      </c>
      <c r="L971">
        <f t="shared" si="158"/>
        <v>0</v>
      </c>
      <c r="M971">
        <f t="shared" si="159"/>
        <v>0.08</v>
      </c>
      <c r="N971">
        <f t="shared" si="150"/>
        <v>5.8299999999999998E-2</v>
      </c>
    </row>
    <row r="972" spans="1:14" x14ac:dyDescent="0.25">
      <c r="A972" t="s">
        <v>958</v>
      </c>
      <c r="B972" t="s">
        <v>957</v>
      </c>
      <c r="C972" t="s">
        <v>2036</v>
      </c>
      <c r="D972">
        <f t="shared" si="151"/>
        <v>1.17</v>
      </c>
      <c r="E972">
        <f t="shared" si="152"/>
        <v>0.08</v>
      </c>
      <c r="F972">
        <f t="shared" si="156"/>
        <v>5.8299999999999998E-2</v>
      </c>
      <c r="G972">
        <v>1.0684</v>
      </c>
      <c r="H972">
        <f t="shared" si="153"/>
        <v>0.08</v>
      </c>
      <c r="I972">
        <f t="shared" si="154"/>
        <v>5.8299999999999998E-2</v>
      </c>
      <c r="J972">
        <f t="shared" si="155"/>
        <v>0</v>
      </c>
      <c r="K972" s="14">
        <f t="shared" si="157"/>
        <v>0</v>
      </c>
      <c r="L972">
        <f t="shared" si="158"/>
        <v>0</v>
      </c>
      <c r="M972">
        <f t="shared" si="159"/>
        <v>0.08</v>
      </c>
      <c r="N972">
        <f t="shared" si="150"/>
        <v>5.8299999999999998E-2</v>
      </c>
    </row>
    <row r="973" spans="1:14" x14ac:dyDescent="0.25">
      <c r="A973" t="s">
        <v>952</v>
      </c>
      <c r="B973" t="s">
        <v>951</v>
      </c>
      <c r="C973" t="s">
        <v>2036</v>
      </c>
      <c r="D973">
        <f t="shared" si="151"/>
        <v>1.17</v>
      </c>
      <c r="E973">
        <f t="shared" si="152"/>
        <v>0.08</v>
      </c>
      <c r="F973">
        <f t="shared" si="156"/>
        <v>5.8299999999999998E-2</v>
      </c>
      <c r="G973">
        <v>1.0684</v>
      </c>
      <c r="H973">
        <f t="shared" si="153"/>
        <v>0.08</v>
      </c>
      <c r="I973">
        <f t="shared" si="154"/>
        <v>5.8299999999999998E-2</v>
      </c>
      <c r="J973">
        <f t="shared" si="155"/>
        <v>0</v>
      </c>
      <c r="K973" s="14">
        <f t="shared" si="157"/>
        <v>0</v>
      </c>
      <c r="L973">
        <f t="shared" si="158"/>
        <v>0</v>
      </c>
      <c r="M973">
        <f t="shared" si="159"/>
        <v>0.08</v>
      </c>
      <c r="N973">
        <f t="shared" si="150"/>
        <v>5.8299999999999998E-2</v>
      </c>
    </row>
    <row r="974" spans="1:14" x14ac:dyDescent="0.25">
      <c r="A974" t="s">
        <v>926</v>
      </c>
      <c r="B974" t="s">
        <v>925</v>
      </c>
      <c r="C974" t="s">
        <v>2036</v>
      </c>
      <c r="D974">
        <f t="shared" si="151"/>
        <v>1.17</v>
      </c>
      <c r="E974">
        <f t="shared" si="152"/>
        <v>0.08</v>
      </c>
      <c r="F974">
        <f t="shared" si="156"/>
        <v>5.8299999999999998E-2</v>
      </c>
      <c r="G974">
        <v>1.0684</v>
      </c>
      <c r="H974">
        <f t="shared" si="153"/>
        <v>0.08</v>
      </c>
      <c r="I974">
        <f t="shared" si="154"/>
        <v>5.8299999999999998E-2</v>
      </c>
      <c r="J974">
        <f t="shared" si="155"/>
        <v>0</v>
      </c>
      <c r="K974" s="14">
        <f t="shared" si="157"/>
        <v>0</v>
      </c>
      <c r="L974">
        <f t="shared" si="158"/>
        <v>0</v>
      </c>
      <c r="M974">
        <f t="shared" si="159"/>
        <v>0.08</v>
      </c>
      <c r="N974">
        <f t="shared" si="150"/>
        <v>5.8299999999999998E-2</v>
      </c>
    </row>
    <row r="975" spans="1:14" x14ac:dyDescent="0.25">
      <c r="A975" t="s">
        <v>907</v>
      </c>
      <c r="B975" t="s">
        <v>906</v>
      </c>
      <c r="C975" t="s">
        <v>2036</v>
      </c>
      <c r="D975">
        <f t="shared" si="151"/>
        <v>1.17</v>
      </c>
      <c r="E975">
        <f t="shared" si="152"/>
        <v>0.08</v>
      </c>
      <c r="F975">
        <f t="shared" si="156"/>
        <v>5.8299999999999998E-2</v>
      </c>
      <c r="G975">
        <v>1.0684</v>
      </c>
      <c r="H975">
        <f t="shared" si="153"/>
        <v>0.08</v>
      </c>
      <c r="I975">
        <f t="shared" si="154"/>
        <v>5.8299999999999998E-2</v>
      </c>
      <c r="J975">
        <f t="shared" si="155"/>
        <v>0</v>
      </c>
      <c r="K975" s="14">
        <f t="shared" si="157"/>
        <v>0</v>
      </c>
      <c r="L975">
        <f t="shared" si="158"/>
        <v>0</v>
      </c>
      <c r="M975">
        <f t="shared" si="159"/>
        <v>0.08</v>
      </c>
      <c r="N975">
        <f t="shared" si="150"/>
        <v>5.8299999999999998E-2</v>
      </c>
    </row>
    <row r="976" spans="1:14" x14ac:dyDescent="0.25">
      <c r="A976" t="s">
        <v>901</v>
      </c>
      <c r="B976" t="s">
        <v>900</v>
      </c>
      <c r="C976" t="s">
        <v>2036</v>
      </c>
      <c r="D976">
        <f t="shared" si="151"/>
        <v>1.17</v>
      </c>
      <c r="E976">
        <f t="shared" si="152"/>
        <v>0.08</v>
      </c>
      <c r="F976">
        <f t="shared" si="156"/>
        <v>5.8299999999999998E-2</v>
      </c>
      <c r="G976">
        <v>1.0684</v>
      </c>
      <c r="H976">
        <f t="shared" si="153"/>
        <v>0.08</v>
      </c>
      <c r="I976">
        <f t="shared" si="154"/>
        <v>5.8299999999999998E-2</v>
      </c>
      <c r="J976">
        <f t="shared" si="155"/>
        <v>0</v>
      </c>
      <c r="K976" s="14">
        <f t="shared" si="157"/>
        <v>0</v>
      </c>
      <c r="L976">
        <f t="shared" si="158"/>
        <v>0</v>
      </c>
      <c r="M976">
        <f t="shared" si="159"/>
        <v>0.08</v>
      </c>
      <c r="N976">
        <f t="shared" si="150"/>
        <v>5.8299999999999998E-2</v>
      </c>
    </row>
    <row r="977" spans="1:14" x14ac:dyDescent="0.25">
      <c r="A977" t="s">
        <v>895</v>
      </c>
      <c r="B977" t="s">
        <v>894</v>
      </c>
      <c r="C977" t="s">
        <v>2036</v>
      </c>
      <c r="D977">
        <f t="shared" si="151"/>
        <v>1.17</v>
      </c>
      <c r="E977">
        <f t="shared" si="152"/>
        <v>0.08</v>
      </c>
      <c r="F977">
        <f t="shared" si="156"/>
        <v>5.8299999999999998E-2</v>
      </c>
      <c r="G977">
        <v>1.0684</v>
      </c>
      <c r="H977">
        <f t="shared" si="153"/>
        <v>0.08</v>
      </c>
      <c r="I977">
        <f t="shared" si="154"/>
        <v>5.8299999999999998E-2</v>
      </c>
      <c r="J977">
        <f t="shared" si="155"/>
        <v>0</v>
      </c>
      <c r="K977" s="14">
        <f t="shared" si="157"/>
        <v>0</v>
      </c>
      <c r="L977">
        <f t="shared" si="158"/>
        <v>0</v>
      </c>
      <c r="M977">
        <f t="shared" si="159"/>
        <v>0.08</v>
      </c>
      <c r="N977">
        <f t="shared" si="150"/>
        <v>5.8299999999999998E-2</v>
      </c>
    </row>
    <row r="978" spans="1:14" x14ac:dyDescent="0.25">
      <c r="A978" t="s">
        <v>877</v>
      </c>
      <c r="B978" t="s">
        <v>876</v>
      </c>
      <c r="C978" t="s">
        <v>2036</v>
      </c>
      <c r="D978">
        <f t="shared" si="151"/>
        <v>1.17</v>
      </c>
      <c r="E978">
        <f t="shared" si="152"/>
        <v>0.08</v>
      </c>
      <c r="F978">
        <f t="shared" si="156"/>
        <v>5.8299999999999998E-2</v>
      </c>
      <c r="G978">
        <v>1.0684</v>
      </c>
      <c r="H978">
        <f t="shared" si="153"/>
        <v>0.08</v>
      </c>
      <c r="I978">
        <f t="shared" si="154"/>
        <v>5.8299999999999998E-2</v>
      </c>
      <c r="J978">
        <f t="shared" si="155"/>
        <v>0</v>
      </c>
      <c r="K978" s="14">
        <f t="shared" si="157"/>
        <v>0</v>
      </c>
      <c r="L978">
        <f t="shared" si="158"/>
        <v>0</v>
      </c>
      <c r="M978">
        <f t="shared" si="159"/>
        <v>0.08</v>
      </c>
      <c r="N978">
        <f t="shared" si="150"/>
        <v>5.8299999999999998E-2</v>
      </c>
    </row>
    <row r="979" spans="1:14" x14ac:dyDescent="0.25">
      <c r="A979" t="s">
        <v>867</v>
      </c>
      <c r="B979" t="s">
        <v>866</v>
      </c>
      <c r="C979" t="s">
        <v>2036</v>
      </c>
      <c r="D979">
        <f t="shared" si="151"/>
        <v>1.17</v>
      </c>
      <c r="E979">
        <f t="shared" si="152"/>
        <v>0.08</v>
      </c>
      <c r="F979">
        <f t="shared" si="156"/>
        <v>5.8299999999999998E-2</v>
      </c>
      <c r="G979">
        <v>1.0684</v>
      </c>
      <c r="H979">
        <f t="shared" si="153"/>
        <v>0.08</v>
      </c>
      <c r="I979">
        <f t="shared" si="154"/>
        <v>5.8299999999999998E-2</v>
      </c>
      <c r="J979">
        <f t="shared" si="155"/>
        <v>0</v>
      </c>
      <c r="K979" s="14">
        <f t="shared" si="157"/>
        <v>0</v>
      </c>
      <c r="L979">
        <f t="shared" si="158"/>
        <v>0</v>
      </c>
      <c r="M979">
        <f t="shared" si="159"/>
        <v>0.08</v>
      </c>
      <c r="N979">
        <f t="shared" si="150"/>
        <v>5.8299999999999998E-2</v>
      </c>
    </row>
    <row r="980" spans="1:14" x14ac:dyDescent="0.25">
      <c r="A980" t="s">
        <v>857</v>
      </c>
      <c r="B980" t="s">
        <v>856</v>
      </c>
      <c r="C980" t="s">
        <v>2036</v>
      </c>
      <c r="D980">
        <f t="shared" si="151"/>
        <v>1.17</v>
      </c>
      <c r="E980">
        <f t="shared" si="152"/>
        <v>0.08</v>
      </c>
      <c r="F980">
        <f t="shared" si="156"/>
        <v>5.8299999999999998E-2</v>
      </c>
      <c r="G980">
        <v>1.0684</v>
      </c>
      <c r="H980">
        <f t="shared" si="153"/>
        <v>0.08</v>
      </c>
      <c r="I980">
        <f t="shared" si="154"/>
        <v>5.8299999999999998E-2</v>
      </c>
      <c r="J980">
        <f t="shared" si="155"/>
        <v>0</v>
      </c>
      <c r="K980" s="14">
        <f t="shared" si="157"/>
        <v>0</v>
      </c>
      <c r="L980">
        <f t="shared" si="158"/>
        <v>0</v>
      </c>
      <c r="M980">
        <f t="shared" si="159"/>
        <v>0.08</v>
      </c>
      <c r="N980">
        <f t="shared" si="150"/>
        <v>5.8299999999999998E-2</v>
      </c>
    </row>
    <row r="981" spans="1:14" x14ac:dyDescent="0.25">
      <c r="A981" t="s">
        <v>755</v>
      </c>
      <c r="B981" t="s">
        <v>754</v>
      </c>
      <c r="C981" t="s">
        <v>2036</v>
      </c>
      <c r="D981">
        <f t="shared" si="151"/>
        <v>1.17</v>
      </c>
      <c r="E981">
        <f t="shared" si="152"/>
        <v>0.08</v>
      </c>
      <c r="F981">
        <f t="shared" si="156"/>
        <v>5.8299999999999998E-2</v>
      </c>
      <c r="G981">
        <v>1.0684</v>
      </c>
      <c r="H981">
        <f t="shared" si="153"/>
        <v>0.08</v>
      </c>
      <c r="I981">
        <f t="shared" si="154"/>
        <v>5.8299999999999998E-2</v>
      </c>
      <c r="J981">
        <f t="shared" si="155"/>
        <v>0</v>
      </c>
      <c r="K981" s="14">
        <f t="shared" si="157"/>
        <v>0</v>
      </c>
      <c r="L981">
        <f t="shared" si="158"/>
        <v>0</v>
      </c>
      <c r="M981">
        <f t="shared" si="159"/>
        <v>0.08</v>
      </c>
      <c r="N981">
        <f t="shared" si="150"/>
        <v>5.8299999999999998E-2</v>
      </c>
    </row>
    <row r="982" spans="1:14" x14ac:dyDescent="0.25">
      <c r="A982" t="s">
        <v>737</v>
      </c>
      <c r="B982" t="s">
        <v>736</v>
      </c>
      <c r="C982" t="s">
        <v>2036</v>
      </c>
      <c r="D982">
        <f t="shared" si="151"/>
        <v>1.17</v>
      </c>
      <c r="E982">
        <f t="shared" si="152"/>
        <v>0.08</v>
      </c>
      <c r="F982">
        <f t="shared" si="156"/>
        <v>5.8299999999999998E-2</v>
      </c>
      <c r="G982">
        <v>1.0684</v>
      </c>
      <c r="H982">
        <f t="shared" si="153"/>
        <v>0.08</v>
      </c>
      <c r="I982">
        <f t="shared" si="154"/>
        <v>5.8299999999999998E-2</v>
      </c>
      <c r="J982">
        <f t="shared" si="155"/>
        <v>0</v>
      </c>
      <c r="K982" s="14">
        <f t="shared" si="157"/>
        <v>0</v>
      </c>
      <c r="L982">
        <f t="shared" si="158"/>
        <v>0</v>
      </c>
      <c r="M982">
        <f t="shared" si="159"/>
        <v>0.08</v>
      </c>
      <c r="N982">
        <f t="shared" ref="N982:N1018" si="160">MIN(F982,I982)</f>
        <v>5.8299999999999998E-2</v>
      </c>
    </row>
    <row r="983" spans="1:14" x14ac:dyDescent="0.25">
      <c r="A983" t="s">
        <v>727</v>
      </c>
      <c r="B983" t="s">
        <v>726</v>
      </c>
      <c r="C983" t="s">
        <v>2036</v>
      </c>
      <c r="D983">
        <f t="shared" si="151"/>
        <v>1.17</v>
      </c>
      <c r="E983">
        <f t="shared" si="152"/>
        <v>0.08</v>
      </c>
      <c r="F983">
        <f t="shared" si="156"/>
        <v>5.8299999999999998E-2</v>
      </c>
      <c r="G983">
        <v>1.0684</v>
      </c>
      <c r="H983">
        <f t="shared" si="153"/>
        <v>0.08</v>
      </c>
      <c r="I983">
        <f t="shared" si="154"/>
        <v>5.8299999999999998E-2</v>
      </c>
      <c r="J983">
        <f t="shared" si="155"/>
        <v>0</v>
      </c>
      <c r="K983" s="14">
        <f t="shared" si="157"/>
        <v>0</v>
      </c>
      <c r="L983">
        <f t="shared" si="158"/>
        <v>0</v>
      </c>
      <c r="M983">
        <f t="shared" si="159"/>
        <v>0.08</v>
      </c>
      <c r="N983">
        <f t="shared" si="160"/>
        <v>5.8299999999999998E-2</v>
      </c>
    </row>
    <row r="984" spans="1:14" x14ac:dyDescent="0.25">
      <c r="A984" t="s">
        <v>725</v>
      </c>
      <c r="B984" t="s">
        <v>724</v>
      </c>
      <c r="C984" t="s">
        <v>2036</v>
      </c>
      <c r="D984">
        <f t="shared" si="151"/>
        <v>1.17</v>
      </c>
      <c r="E984">
        <f t="shared" si="152"/>
        <v>0.08</v>
      </c>
      <c r="F984">
        <f t="shared" si="156"/>
        <v>5.8299999999999998E-2</v>
      </c>
      <c r="G984">
        <v>1.0684</v>
      </c>
      <c r="H984">
        <f t="shared" si="153"/>
        <v>0.08</v>
      </c>
      <c r="I984">
        <f t="shared" si="154"/>
        <v>5.8299999999999998E-2</v>
      </c>
      <c r="J984">
        <f t="shared" si="155"/>
        <v>0</v>
      </c>
      <c r="K984" s="14">
        <f t="shared" si="157"/>
        <v>0</v>
      </c>
      <c r="L984">
        <f t="shared" si="158"/>
        <v>0</v>
      </c>
      <c r="M984">
        <f t="shared" si="159"/>
        <v>0.08</v>
      </c>
      <c r="N984">
        <f t="shared" si="160"/>
        <v>5.8299999999999998E-2</v>
      </c>
    </row>
    <row r="985" spans="1:14" x14ac:dyDescent="0.25">
      <c r="A985" t="s">
        <v>683</v>
      </c>
      <c r="B985" t="s">
        <v>682</v>
      </c>
      <c r="C985" t="s">
        <v>2036</v>
      </c>
      <c r="D985">
        <f t="shared" si="151"/>
        <v>1.17</v>
      </c>
      <c r="E985">
        <f t="shared" si="152"/>
        <v>0.08</v>
      </c>
      <c r="F985">
        <f t="shared" si="156"/>
        <v>5.8299999999999998E-2</v>
      </c>
      <c r="G985">
        <v>1.0684</v>
      </c>
      <c r="H985">
        <f t="shared" si="153"/>
        <v>0.08</v>
      </c>
      <c r="I985">
        <f t="shared" si="154"/>
        <v>5.8299999999999998E-2</v>
      </c>
      <c r="J985">
        <f t="shared" si="155"/>
        <v>0</v>
      </c>
      <c r="K985" s="14">
        <f t="shared" si="157"/>
        <v>0</v>
      </c>
      <c r="L985">
        <f t="shared" si="158"/>
        <v>0</v>
      </c>
      <c r="M985">
        <f t="shared" si="159"/>
        <v>0.08</v>
      </c>
      <c r="N985">
        <f t="shared" si="160"/>
        <v>5.8299999999999998E-2</v>
      </c>
    </row>
    <row r="986" spans="1:14" x14ac:dyDescent="0.25">
      <c r="A986" t="s">
        <v>675</v>
      </c>
      <c r="B986" t="s">
        <v>674</v>
      </c>
      <c r="C986" t="s">
        <v>2036</v>
      </c>
      <c r="D986">
        <f t="shared" si="151"/>
        <v>1.17</v>
      </c>
      <c r="E986">
        <f t="shared" si="152"/>
        <v>0.08</v>
      </c>
      <c r="F986">
        <f t="shared" si="156"/>
        <v>5.8299999999999998E-2</v>
      </c>
      <c r="G986">
        <v>1.0684</v>
      </c>
      <c r="H986">
        <f t="shared" si="153"/>
        <v>0.08</v>
      </c>
      <c r="I986">
        <f t="shared" si="154"/>
        <v>5.8299999999999998E-2</v>
      </c>
      <c r="J986">
        <f t="shared" si="155"/>
        <v>0</v>
      </c>
      <c r="K986" s="14">
        <f t="shared" si="157"/>
        <v>0</v>
      </c>
      <c r="L986">
        <f t="shared" si="158"/>
        <v>0</v>
      </c>
      <c r="M986">
        <f t="shared" si="159"/>
        <v>0.08</v>
      </c>
      <c r="N986">
        <f t="shared" si="160"/>
        <v>5.8299999999999998E-2</v>
      </c>
    </row>
    <row r="987" spans="1:14" x14ac:dyDescent="0.25">
      <c r="A987" t="s">
        <v>667</v>
      </c>
      <c r="B987" t="s">
        <v>666</v>
      </c>
      <c r="C987" t="s">
        <v>2036</v>
      </c>
      <c r="D987">
        <f t="shared" si="151"/>
        <v>1.17</v>
      </c>
      <c r="E987">
        <f t="shared" si="152"/>
        <v>0.08</v>
      </c>
      <c r="F987">
        <f t="shared" si="156"/>
        <v>5.8299999999999998E-2</v>
      </c>
      <c r="G987">
        <v>1.0684</v>
      </c>
      <c r="H987">
        <f t="shared" si="153"/>
        <v>0.08</v>
      </c>
      <c r="I987">
        <f t="shared" si="154"/>
        <v>5.8299999999999998E-2</v>
      </c>
      <c r="J987">
        <f t="shared" si="155"/>
        <v>0</v>
      </c>
      <c r="K987" s="14">
        <f t="shared" si="157"/>
        <v>0</v>
      </c>
      <c r="L987">
        <f t="shared" si="158"/>
        <v>0</v>
      </c>
      <c r="M987">
        <f t="shared" si="159"/>
        <v>0.08</v>
      </c>
      <c r="N987">
        <f t="shared" si="160"/>
        <v>5.8299999999999998E-2</v>
      </c>
    </row>
    <row r="988" spans="1:14" x14ac:dyDescent="0.25">
      <c r="A988" t="s">
        <v>649</v>
      </c>
      <c r="B988" t="s">
        <v>648</v>
      </c>
      <c r="C988" t="s">
        <v>2036</v>
      </c>
      <c r="D988">
        <f t="shared" si="151"/>
        <v>1.17</v>
      </c>
      <c r="E988">
        <f t="shared" si="152"/>
        <v>0.08</v>
      </c>
      <c r="F988">
        <f t="shared" si="156"/>
        <v>5.8299999999999998E-2</v>
      </c>
      <c r="G988">
        <v>1.0684</v>
      </c>
      <c r="H988">
        <f t="shared" si="153"/>
        <v>0.08</v>
      </c>
      <c r="I988">
        <f t="shared" si="154"/>
        <v>5.8299999999999998E-2</v>
      </c>
      <c r="J988">
        <f t="shared" si="155"/>
        <v>0</v>
      </c>
      <c r="K988" s="14">
        <f t="shared" si="157"/>
        <v>0</v>
      </c>
      <c r="L988">
        <f t="shared" si="158"/>
        <v>0</v>
      </c>
      <c r="M988">
        <f t="shared" si="159"/>
        <v>0.08</v>
      </c>
      <c r="N988">
        <f t="shared" si="160"/>
        <v>5.8299999999999998E-2</v>
      </c>
    </row>
    <row r="989" spans="1:14" x14ac:dyDescent="0.25">
      <c r="A989" t="s">
        <v>645</v>
      </c>
      <c r="B989" t="s">
        <v>644</v>
      </c>
      <c r="C989" t="s">
        <v>2036</v>
      </c>
      <c r="D989">
        <f t="shared" si="151"/>
        <v>1.17</v>
      </c>
      <c r="E989">
        <f t="shared" si="152"/>
        <v>0.08</v>
      </c>
      <c r="F989">
        <f t="shared" si="156"/>
        <v>5.8299999999999998E-2</v>
      </c>
      <c r="G989">
        <v>1.0684</v>
      </c>
      <c r="H989">
        <f t="shared" si="153"/>
        <v>0.08</v>
      </c>
      <c r="I989">
        <f t="shared" si="154"/>
        <v>5.8299999999999998E-2</v>
      </c>
      <c r="J989">
        <f t="shared" si="155"/>
        <v>0</v>
      </c>
      <c r="K989" s="14">
        <f t="shared" si="157"/>
        <v>0</v>
      </c>
      <c r="L989">
        <f t="shared" si="158"/>
        <v>0</v>
      </c>
      <c r="M989">
        <f t="shared" si="159"/>
        <v>0.08</v>
      </c>
      <c r="N989">
        <f t="shared" si="160"/>
        <v>5.8299999999999998E-2</v>
      </c>
    </row>
    <row r="990" spans="1:14" x14ac:dyDescent="0.25">
      <c r="A990" t="s">
        <v>589</v>
      </c>
      <c r="B990" t="s">
        <v>588</v>
      </c>
      <c r="C990" t="s">
        <v>2036</v>
      </c>
      <c r="D990">
        <f t="shared" si="151"/>
        <v>1.17</v>
      </c>
      <c r="E990">
        <f t="shared" si="152"/>
        <v>0.08</v>
      </c>
      <c r="F990">
        <f t="shared" si="156"/>
        <v>5.8299999999999998E-2</v>
      </c>
      <c r="G990">
        <v>1.0684</v>
      </c>
      <c r="H990">
        <f t="shared" si="153"/>
        <v>0.08</v>
      </c>
      <c r="I990">
        <f t="shared" si="154"/>
        <v>5.8299999999999998E-2</v>
      </c>
      <c r="J990">
        <f t="shared" si="155"/>
        <v>0</v>
      </c>
      <c r="K990" s="14">
        <f t="shared" si="157"/>
        <v>0</v>
      </c>
      <c r="L990">
        <f t="shared" si="158"/>
        <v>0</v>
      </c>
      <c r="M990">
        <f t="shared" si="159"/>
        <v>0.08</v>
      </c>
      <c r="N990">
        <f t="shared" si="160"/>
        <v>5.8299999999999998E-2</v>
      </c>
    </row>
    <row r="991" spans="1:14" x14ac:dyDescent="0.25">
      <c r="A991" t="s">
        <v>546</v>
      </c>
      <c r="B991" t="s">
        <v>545</v>
      </c>
      <c r="C991" t="s">
        <v>2036</v>
      </c>
      <c r="D991">
        <f t="shared" si="151"/>
        <v>1.17</v>
      </c>
      <c r="E991">
        <f t="shared" si="152"/>
        <v>0.08</v>
      </c>
      <c r="F991">
        <f t="shared" si="156"/>
        <v>5.8299999999999998E-2</v>
      </c>
      <c r="G991">
        <v>1.0684</v>
      </c>
      <c r="H991">
        <f t="shared" si="153"/>
        <v>0.08</v>
      </c>
      <c r="I991">
        <f t="shared" si="154"/>
        <v>5.8299999999999998E-2</v>
      </c>
      <c r="J991">
        <f t="shared" si="155"/>
        <v>0</v>
      </c>
      <c r="K991" s="14">
        <f t="shared" si="157"/>
        <v>0</v>
      </c>
      <c r="L991">
        <f t="shared" si="158"/>
        <v>0</v>
      </c>
      <c r="M991">
        <f t="shared" si="159"/>
        <v>0.08</v>
      </c>
      <c r="N991">
        <f t="shared" si="160"/>
        <v>5.8299999999999998E-2</v>
      </c>
    </row>
    <row r="992" spans="1:14" x14ac:dyDescent="0.25">
      <c r="A992" t="s">
        <v>544</v>
      </c>
      <c r="B992" t="s">
        <v>543</v>
      </c>
      <c r="C992" t="s">
        <v>2036</v>
      </c>
      <c r="D992">
        <f t="shared" si="151"/>
        <v>1.17</v>
      </c>
      <c r="E992">
        <f t="shared" si="152"/>
        <v>0.08</v>
      </c>
      <c r="F992">
        <f t="shared" si="156"/>
        <v>5.8299999999999998E-2</v>
      </c>
      <c r="G992">
        <v>1.0684</v>
      </c>
      <c r="H992">
        <f t="shared" si="153"/>
        <v>0.08</v>
      </c>
      <c r="I992">
        <f t="shared" si="154"/>
        <v>5.8299999999999998E-2</v>
      </c>
      <c r="J992">
        <f t="shared" si="155"/>
        <v>0</v>
      </c>
      <c r="K992" s="14">
        <f t="shared" si="157"/>
        <v>0</v>
      </c>
      <c r="L992">
        <f t="shared" si="158"/>
        <v>0</v>
      </c>
      <c r="M992">
        <f t="shared" si="159"/>
        <v>0.08</v>
      </c>
      <c r="N992">
        <f t="shared" si="160"/>
        <v>5.8299999999999998E-2</v>
      </c>
    </row>
    <row r="993" spans="1:14" x14ac:dyDescent="0.25">
      <c r="A993" t="s">
        <v>534</v>
      </c>
      <c r="B993" t="s">
        <v>533</v>
      </c>
      <c r="C993" t="s">
        <v>2036</v>
      </c>
      <c r="D993">
        <f t="shared" si="151"/>
        <v>1.17</v>
      </c>
      <c r="E993">
        <f t="shared" si="152"/>
        <v>0.08</v>
      </c>
      <c r="F993">
        <f t="shared" si="156"/>
        <v>5.8299999999999998E-2</v>
      </c>
      <c r="G993">
        <v>1.0684</v>
      </c>
      <c r="H993">
        <f t="shared" si="153"/>
        <v>0.08</v>
      </c>
      <c r="I993">
        <f t="shared" si="154"/>
        <v>5.8299999999999998E-2</v>
      </c>
      <c r="J993">
        <f t="shared" si="155"/>
        <v>0</v>
      </c>
      <c r="K993" s="14">
        <f t="shared" si="157"/>
        <v>0</v>
      </c>
      <c r="L993">
        <f t="shared" si="158"/>
        <v>0</v>
      </c>
      <c r="M993">
        <f t="shared" si="159"/>
        <v>0.08</v>
      </c>
      <c r="N993">
        <f t="shared" si="160"/>
        <v>5.8299999999999998E-2</v>
      </c>
    </row>
    <row r="994" spans="1:14" x14ac:dyDescent="0.25">
      <c r="A994" t="s">
        <v>510</v>
      </c>
      <c r="B994" t="s">
        <v>509</v>
      </c>
      <c r="C994" t="s">
        <v>2036</v>
      </c>
      <c r="D994">
        <f t="shared" si="151"/>
        <v>1.17</v>
      </c>
      <c r="E994">
        <f t="shared" si="152"/>
        <v>0.08</v>
      </c>
      <c r="F994">
        <f t="shared" si="156"/>
        <v>5.8299999999999998E-2</v>
      </c>
      <c r="G994">
        <v>1.0684</v>
      </c>
      <c r="H994">
        <f t="shared" si="153"/>
        <v>0.08</v>
      </c>
      <c r="I994">
        <f t="shared" si="154"/>
        <v>5.8299999999999998E-2</v>
      </c>
      <c r="J994">
        <f t="shared" si="155"/>
        <v>0</v>
      </c>
      <c r="K994" s="14">
        <f t="shared" si="157"/>
        <v>0</v>
      </c>
      <c r="L994">
        <f t="shared" si="158"/>
        <v>0</v>
      </c>
      <c r="M994">
        <f t="shared" si="159"/>
        <v>0.08</v>
      </c>
      <c r="N994">
        <f t="shared" si="160"/>
        <v>5.8299999999999998E-2</v>
      </c>
    </row>
    <row r="995" spans="1:14" x14ac:dyDescent="0.25">
      <c r="A995" t="s">
        <v>506</v>
      </c>
      <c r="B995" t="s">
        <v>505</v>
      </c>
      <c r="C995" t="s">
        <v>2036</v>
      </c>
      <c r="D995">
        <f t="shared" si="151"/>
        <v>1.17</v>
      </c>
      <c r="E995">
        <f t="shared" si="152"/>
        <v>0.08</v>
      </c>
      <c r="F995">
        <f t="shared" si="156"/>
        <v>5.8299999999999998E-2</v>
      </c>
      <c r="G995">
        <v>1.0684</v>
      </c>
      <c r="H995">
        <f t="shared" si="153"/>
        <v>0.08</v>
      </c>
      <c r="I995">
        <f t="shared" si="154"/>
        <v>5.8299999999999998E-2</v>
      </c>
      <c r="J995">
        <f t="shared" si="155"/>
        <v>0</v>
      </c>
      <c r="K995" s="14">
        <f t="shared" si="157"/>
        <v>0</v>
      </c>
      <c r="L995">
        <f t="shared" si="158"/>
        <v>0</v>
      </c>
      <c r="M995">
        <f t="shared" si="159"/>
        <v>0.08</v>
      </c>
      <c r="N995">
        <f t="shared" si="160"/>
        <v>5.8299999999999998E-2</v>
      </c>
    </row>
    <row r="996" spans="1:14" x14ac:dyDescent="0.25">
      <c r="A996" t="s">
        <v>456</v>
      </c>
      <c r="B996" t="s">
        <v>455</v>
      </c>
      <c r="C996" t="s">
        <v>2036</v>
      </c>
      <c r="D996">
        <f t="shared" si="151"/>
        <v>1.17</v>
      </c>
      <c r="E996">
        <f t="shared" si="152"/>
        <v>0.08</v>
      </c>
      <c r="F996">
        <f t="shared" si="156"/>
        <v>5.8299999999999998E-2</v>
      </c>
      <c r="G996">
        <v>1.0684</v>
      </c>
      <c r="H996">
        <f t="shared" si="153"/>
        <v>0.08</v>
      </c>
      <c r="I996">
        <f t="shared" si="154"/>
        <v>5.8299999999999998E-2</v>
      </c>
      <c r="J996">
        <f t="shared" si="155"/>
        <v>0</v>
      </c>
      <c r="K996" s="14">
        <f t="shared" si="157"/>
        <v>0</v>
      </c>
      <c r="L996">
        <f t="shared" si="158"/>
        <v>0</v>
      </c>
      <c r="M996">
        <f t="shared" si="159"/>
        <v>0.08</v>
      </c>
      <c r="N996">
        <f t="shared" si="160"/>
        <v>5.8299999999999998E-2</v>
      </c>
    </row>
    <row r="997" spans="1:14" x14ac:dyDescent="0.25">
      <c r="A997" t="s">
        <v>430</v>
      </c>
      <c r="B997" t="s">
        <v>429</v>
      </c>
      <c r="C997" t="s">
        <v>2036</v>
      </c>
      <c r="D997">
        <f t="shared" si="151"/>
        <v>1.17</v>
      </c>
      <c r="E997">
        <f t="shared" si="152"/>
        <v>0.08</v>
      </c>
      <c r="F997">
        <f t="shared" si="156"/>
        <v>5.8299999999999998E-2</v>
      </c>
      <c r="G997">
        <v>1.0684</v>
      </c>
      <c r="H997">
        <f t="shared" si="153"/>
        <v>0.08</v>
      </c>
      <c r="I997">
        <f t="shared" si="154"/>
        <v>5.8299999999999998E-2</v>
      </c>
      <c r="J997">
        <f t="shared" si="155"/>
        <v>0</v>
      </c>
      <c r="K997" s="14">
        <f t="shared" si="157"/>
        <v>0</v>
      </c>
      <c r="L997">
        <f t="shared" si="158"/>
        <v>0</v>
      </c>
      <c r="M997">
        <f t="shared" si="159"/>
        <v>0.08</v>
      </c>
      <c r="N997">
        <f t="shared" si="160"/>
        <v>5.8299999999999998E-2</v>
      </c>
    </row>
    <row r="998" spans="1:14" x14ac:dyDescent="0.25">
      <c r="A998" t="s">
        <v>409</v>
      </c>
      <c r="B998" t="s">
        <v>408</v>
      </c>
      <c r="C998" t="s">
        <v>2036</v>
      </c>
      <c r="D998">
        <f t="shared" si="151"/>
        <v>1.17</v>
      </c>
      <c r="E998">
        <f t="shared" si="152"/>
        <v>0.08</v>
      </c>
      <c r="F998">
        <f t="shared" si="156"/>
        <v>5.8299999999999998E-2</v>
      </c>
      <c r="G998">
        <v>1.0684</v>
      </c>
      <c r="H998">
        <f t="shared" si="153"/>
        <v>0.08</v>
      </c>
      <c r="I998">
        <f t="shared" si="154"/>
        <v>5.8299999999999998E-2</v>
      </c>
      <c r="J998">
        <f t="shared" si="155"/>
        <v>0</v>
      </c>
      <c r="K998" s="14">
        <f t="shared" si="157"/>
        <v>0</v>
      </c>
      <c r="L998">
        <f t="shared" si="158"/>
        <v>0</v>
      </c>
      <c r="M998">
        <f t="shared" si="159"/>
        <v>0.08</v>
      </c>
      <c r="N998">
        <f t="shared" si="160"/>
        <v>5.8299999999999998E-2</v>
      </c>
    </row>
    <row r="999" spans="1:14" x14ac:dyDescent="0.25">
      <c r="A999" t="s">
        <v>377</v>
      </c>
      <c r="B999" t="s">
        <v>376</v>
      </c>
      <c r="C999" t="s">
        <v>2036</v>
      </c>
      <c r="D999">
        <f t="shared" si="151"/>
        <v>1.17</v>
      </c>
      <c r="E999">
        <f t="shared" si="152"/>
        <v>0.08</v>
      </c>
      <c r="F999">
        <f t="shared" si="156"/>
        <v>5.8299999999999998E-2</v>
      </c>
      <c r="G999">
        <v>1.0684</v>
      </c>
      <c r="H999">
        <f t="shared" si="153"/>
        <v>0.08</v>
      </c>
      <c r="I999">
        <f t="shared" si="154"/>
        <v>5.8299999999999998E-2</v>
      </c>
      <c r="J999">
        <f t="shared" si="155"/>
        <v>0</v>
      </c>
      <c r="K999" s="14">
        <f t="shared" si="157"/>
        <v>0</v>
      </c>
      <c r="L999">
        <f t="shared" si="158"/>
        <v>0</v>
      </c>
      <c r="M999">
        <f t="shared" si="159"/>
        <v>0.08</v>
      </c>
      <c r="N999">
        <f t="shared" si="160"/>
        <v>5.8299999999999998E-2</v>
      </c>
    </row>
    <row r="1000" spans="1:14" x14ac:dyDescent="0.25">
      <c r="A1000" t="s">
        <v>375</v>
      </c>
      <c r="B1000" t="s">
        <v>374</v>
      </c>
      <c r="C1000" t="s">
        <v>2036</v>
      </c>
      <c r="D1000">
        <f t="shared" si="151"/>
        <v>1.17</v>
      </c>
      <c r="E1000">
        <f t="shared" si="152"/>
        <v>0.08</v>
      </c>
      <c r="F1000">
        <f t="shared" si="156"/>
        <v>5.8299999999999998E-2</v>
      </c>
      <c r="G1000">
        <v>1.0684</v>
      </c>
      <c r="H1000">
        <f t="shared" si="153"/>
        <v>0.08</v>
      </c>
      <c r="I1000">
        <f t="shared" si="154"/>
        <v>5.8299999999999998E-2</v>
      </c>
      <c r="J1000">
        <f t="shared" si="155"/>
        <v>0</v>
      </c>
      <c r="K1000" s="14">
        <f t="shared" si="157"/>
        <v>0</v>
      </c>
      <c r="L1000">
        <f t="shared" si="158"/>
        <v>0</v>
      </c>
      <c r="M1000">
        <f t="shared" si="159"/>
        <v>0.08</v>
      </c>
      <c r="N1000">
        <f t="shared" si="160"/>
        <v>5.8299999999999998E-2</v>
      </c>
    </row>
    <row r="1001" spans="1:14" x14ac:dyDescent="0.25">
      <c r="A1001" t="s">
        <v>347</v>
      </c>
      <c r="B1001" t="s">
        <v>346</v>
      </c>
      <c r="C1001" t="s">
        <v>2036</v>
      </c>
      <c r="D1001">
        <f t="shared" si="151"/>
        <v>1.17</v>
      </c>
      <c r="E1001">
        <f t="shared" si="152"/>
        <v>0.08</v>
      </c>
      <c r="F1001">
        <f t="shared" si="156"/>
        <v>5.8299999999999998E-2</v>
      </c>
      <c r="G1001">
        <v>1.0684</v>
      </c>
      <c r="H1001">
        <f t="shared" si="153"/>
        <v>0.08</v>
      </c>
      <c r="I1001">
        <f t="shared" si="154"/>
        <v>5.8299999999999998E-2</v>
      </c>
      <c r="J1001">
        <f t="shared" si="155"/>
        <v>0</v>
      </c>
      <c r="K1001" s="14">
        <f t="shared" si="157"/>
        <v>0</v>
      </c>
      <c r="L1001">
        <f t="shared" si="158"/>
        <v>0</v>
      </c>
      <c r="M1001">
        <f t="shared" si="159"/>
        <v>0.08</v>
      </c>
      <c r="N1001">
        <f t="shared" si="160"/>
        <v>5.8299999999999998E-2</v>
      </c>
    </row>
    <row r="1002" spans="1:14" x14ac:dyDescent="0.25">
      <c r="A1002" t="s">
        <v>321</v>
      </c>
      <c r="B1002" t="s">
        <v>320</v>
      </c>
      <c r="C1002" t="s">
        <v>2036</v>
      </c>
      <c r="D1002">
        <f t="shared" si="151"/>
        <v>1.17</v>
      </c>
      <c r="E1002">
        <f t="shared" si="152"/>
        <v>0.08</v>
      </c>
      <c r="F1002">
        <f t="shared" si="156"/>
        <v>5.8299999999999998E-2</v>
      </c>
      <c r="G1002">
        <v>1.0684</v>
      </c>
      <c r="H1002">
        <f t="shared" si="153"/>
        <v>0.08</v>
      </c>
      <c r="I1002">
        <f t="shared" si="154"/>
        <v>5.8299999999999998E-2</v>
      </c>
      <c r="J1002">
        <f t="shared" si="155"/>
        <v>0</v>
      </c>
      <c r="K1002" s="14">
        <f t="shared" si="157"/>
        <v>0</v>
      </c>
      <c r="L1002">
        <f t="shared" si="158"/>
        <v>0</v>
      </c>
      <c r="M1002">
        <f t="shared" si="159"/>
        <v>0.08</v>
      </c>
      <c r="N1002">
        <f t="shared" si="160"/>
        <v>5.8299999999999998E-2</v>
      </c>
    </row>
    <row r="1003" spans="1:14" x14ac:dyDescent="0.25">
      <c r="A1003" t="s">
        <v>303</v>
      </c>
      <c r="B1003" t="s">
        <v>302</v>
      </c>
      <c r="C1003" t="s">
        <v>2036</v>
      </c>
      <c r="D1003">
        <f t="shared" si="151"/>
        <v>1.17</v>
      </c>
      <c r="E1003">
        <f t="shared" si="152"/>
        <v>0.08</v>
      </c>
      <c r="F1003">
        <f t="shared" si="156"/>
        <v>5.8299999999999998E-2</v>
      </c>
      <c r="G1003">
        <v>1.0684</v>
      </c>
      <c r="H1003">
        <f t="shared" si="153"/>
        <v>0.08</v>
      </c>
      <c r="I1003">
        <f t="shared" si="154"/>
        <v>5.8299999999999998E-2</v>
      </c>
      <c r="J1003">
        <f t="shared" si="155"/>
        <v>0</v>
      </c>
      <c r="K1003" s="14">
        <f t="shared" si="157"/>
        <v>0</v>
      </c>
      <c r="L1003">
        <f t="shared" si="158"/>
        <v>0</v>
      </c>
      <c r="M1003">
        <f t="shared" si="159"/>
        <v>0.08</v>
      </c>
      <c r="N1003">
        <f t="shared" si="160"/>
        <v>5.8299999999999998E-2</v>
      </c>
    </row>
    <row r="1004" spans="1:14" x14ac:dyDescent="0.25">
      <c r="A1004" t="s">
        <v>301</v>
      </c>
      <c r="B1004" t="s">
        <v>300</v>
      </c>
      <c r="C1004" t="s">
        <v>2036</v>
      </c>
      <c r="D1004">
        <f t="shared" si="151"/>
        <v>1.17</v>
      </c>
      <c r="E1004">
        <f t="shared" si="152"/>
        <v>0.08</v>
      </c>
      <c r="F1004">
        <f t="shared" si="156"/>
        <v>5.8299999999999998E-2</v>
      </c>
      <c r="G1004">
        <v>1.0684</v>
      </c>
      <c r="H1004">
        <f t="shared" si="153"/>
        <v>0.08</v>
      </c>
      <c r="I1004">
        <f t="shared" si="154"/>
        <v>5.8299999999999998E-2</v>
      </c>
      <c r="J1004">
        <f t="shared" si="155"/>
        <v>0</v>
      </c>
      <c r="K1004" s="14">
        <f t="shared" si="157"/>
        <v>0</v>
      </c>
      <c r="L1004">
        <f t="shared" si="158"/>
        <v>0</v>
      </c>
      <c r="M1004">
        <f t="shared" si="159"/>
        <v>0.08</v>
      </c>
      <c r="N1004">
        <f t="shared" si="160"/>
        <v>5.8299999999999998E-2</v>
      </c>
    </row>
    <row r="1005" spans="1:14" x14ac:dyDescent="0.25">
      <c r="A1005" t="s">
        <v>291</v>
      </c>
      <c r="B1005" t="s">
        <v>290</v>
      </c>
      <c r="C1005" t="s">
        <v>2036</v>
      </c>
      <c r="D1005">
        <f t="shared" si="151"/>
        <v>1.17</v>
      </c>
      <c r="E1005">
        <f t="shared" si="152"/>
        <v>0.08</v>
      </c>
      <c r="F1005">
        <f t="shared" si="156"/>
        <v>5.8299999999999998E-2</v>
      </c>
      <c r="G1005">
        <v>1.0684</v>
      </c>
      <c r="H1005">
        <f t="shared" si="153"/>
        <v>0.08</v>
      </c>
      <c r="I1005">
        <f t="shared" si="154"/>
        <v>5.8299999999999998E-2</v>
      </c>
      <c r="J1005">
        <f t="shared" si="155"/>
        <v>0</v>
      </c>
      <c r="K1005" s="14">
        <f t="shared" si="157"/>
        <v>0</v>
      </c>
      <c r="L1005">
        <f t="shared" si="158"/>
        <v>0</v>
      </c>
      <c r="M1005">
        <f t="shared" si="159"/>
        <v>0.08</v>
      </c>
      <c r="N1005">
        <f t="shared" si="160"/>
        <v>5.8299999999999998E-2</v>
      </c>
    </row>
    <row r="1006" spans="1:14" x14ac:dyDescent="0.25">
      <c r="A1006" t="s">
        <v>289</v>
      </c>
      <c r="B1006" t="s">
        <v>288</v>
      </c>
      <c r="C1006" t="s">
        <v>2036</v>
      </c>
      <c r="D1006">
        <f t="shared" si="151"/>
        <v>1.17</v>
      </c>
      <c r="E1006">
        <f t="shared" si="152"/>
        <v>0.08</v>
      </c>
      <c r="F1006">
        <f t="shared" si="156"/>
        <v>5.8299999999999998E-2</v>
      </c>
      <c r="G1006">
        <v>1.0684</v>
      </c>
      <c r="H1006">
        <f t="shared" si="153"/>
        <v>0.08</v>
      </c>
      <c r="I1006">
        <f t="shared" si="154"/>
        <v>5.8299999999999998E-2</v>
      </c>
      <c r="J1006">
        <f t="shared" si="155"/>
        <v>0</v>
      </c>
      <c r="K1006" s="14">
        <f t="shared" si="157"/>
        <v>0</v>
      </c>
      <c r="L1006">
        <f t="shared" si="158"/>
        <v>0</v>
      </c>
      <c r="M1006">
        <f t="shared" si="159"/>
        <v>0.08</v>
      </c>
      <c r="N1006">
        <f t="shared" si="160"/>
        <v>5.8299999999999998E-2</v>
      </c>
    </row>
    <row r="1007" spans="1:14" x14ac:dyDescent="0.25">
      <c r="A1007" t="s">
        <v>237</v>
      </c>
      <c r="B1007" t="s">
        <v>236</v>
      </c>
      <c r="C1007" t="s">
        <v>2036</v>
      </c>
      <c r="D1007">
        <f t="shared" si="151"/>
        <v>1.17</v>
      </c>
      <c r="E1007">
        <f t="shared" si="152"/>
        <v>0.08</v>
      </c>
      <c r="F1007">
        <f t="shared" si="156"/>
        <v>5.8299999999999998E-2</v>
      </c>
      <c r="G1007">
        <v>1.0684</v>
      </c>
      <c r="H1007">
        <f t="shared" si="153"/>
        <v>0.08</v>
      </c>
      <c r="I1007">
        <f t="shared" si="154"/>
        <v>5.8299999999999998E-2</v>
      </c>
      <c r="J1007">
        <f t="shared" si="155"/>
        <v>0</v>
      </c>
      <c r="K1007" s="14">
        <f t="shared" si="157"/>
        <v>0</v>
      </c>
      <c r="L1007">
        <f t="shared" si="158"/>
        <v>0</v>
      </c>
      <c r="M1007">
        <f t="shared" si="159"/>
        <v>0.08</v>
      </c>
      <c r="N1007">
        <f t="shared" si="160"/>
        <v>5.8299999999999998E-2</v>
      </c>
    </row>
    <row r="1008" spans="1:14" x14ac:dyDescent="0.25">
      <c r="A1008" t="s">
        <v>233</v>
      </c>
      <c r="B1008" t="s">
        <v>232</v>
      </c>
      <c r="C1008" t="s">
        <v>2036</v>
      </c>
      <c r="D1008">
        <f t="shared" si="151"/>
        <v>1.17</v>
      </c>
      <c r="E1008">
        <f t="shared" si="152"/>
        <v>0.08</v>
      </c>
      <c r="F1008">
        <f t="shared" si="156"/>
        <v>5.8299999999999998E-2</v>
      </c>
      <c r="G1008">
        <v>1.0684</v>
      </c>
      <c r="H1008">
        <f t="shared" si="153"/>
        <v>0.08</v>
      </c>
      <c r="I1008">
        <f t="shared" si="154"/>
        <v>5.8299999999999998E-2</v>
      </c>
      <c r="J1008">
        <f t="shared" si="155"/>
        <v>0</v>
      </c>
      <c r="K1008" s="14">
        <f t="shared" si="157"/>
        <v>0</v>
      </c>
      <c r="L1008">
        <f t="shared" si="158"/>
        <v>0</v>
      </c>
      <c r="M1008">
        <f t="shared" si="159"/>
        <v>0.08</v>
      </c>
      <c r="N1008">
        <f t="shared" si="160"/>
        <v>5.8299999999999998E-2</v>
      </c>
    </row>
    <row r="1009" spans="1:14" x14ac:dyDescent="0.25">
      <c r="A1009" t="s">
        <v>209</v>
      </c>
      <c r="B1009" t="s">
        <v>208</v>
      </c>
      <c r="C1009" t="s">
        <v>2036</v>
      </c>
      <c r="D1009">
        <f t="shared" si="151"/>
        <v>1.17</v>
      </c>
      <c r="E1009">
        <f t="shared" si="152"/>
        <v>0.08</v>
      </c>
      <c r="F1009">
        <f t="shared" si="156"/>
        <v>5.8299999999999998E-2</v>
      </c>
      <c r="G1009">
        <v>1.0684</v>
      </c>
      <c r="H1009">
        <f t="shared" si="153"/>
        <v>0.08</v>
      </c>
      <c r="I1009">
        <f t="shared" si="154"/>
        <v>5.8299999999999998E-2</v>
      </c>
      <c r="J1009">
        <f t="shared" si="155"/>
        <v>0</v>
      </c>
      <c r="K1009" s="14">
        <f t="shared" si="157"/>
        <v>0</v>
      </c>
      <c r="L1009">
        <f t="shared" si="158"/>
        <v>0</v>
      </c>
      <c r="M1009">
        <f t="shared" si="159"/>
        <v>0.08</v>
      </c>
      <c r="N1009">
        <f t="shared" si="160"/>
        <v>5.8299999999999998E-2</v>
      </c>
    </row>
    <row r="1010" spans="1:14" x14ac:dyDescent="0.25">
      <c r="A1010" t="s">
        <v>195</v>
      </c>
      <c r="B1010" t="s">
        <v>194</v>
      </c>
      <c r="C1010" t="s">
        <v>2036</v>
      </c>
      <c r="D1010">
        <f t="shared" si="151"/>
        <v>1.17</v>
      </c>
      <c r="E1010">
        <f t="shared" si="152"/>
        <v>0.08</v>
      </c>
      <c r="F1010">
        <f t="shared" si="156"/>
        <v>5.8299999999999998E-2</v>
      </c>
      <c r="G1010">
        <v>1.0684</v>
      </c>
      <c r="H1010">
        <f t="shared" si="153"/>
        <v>0.08</v>
      </c>
      <c r="I1010">
        <f t="shared" si="154"/>
        <v>5.8299999999999998E-2</v>
      </c>
      <c r="J1010">
        <f t="shared" si="155"/>
        <v>0</v>
      </c>
      <c r="K1010" s="14">
        <f t="shared" si="157"/>
        <v>0</v>
      </c>
      <c r="L1010">
        <f t="shared" si="158"/>
        <v>0</v>
      </c>
      <c r="M1010">
        <f t="shared" si="159"/>
        <v>0.08</v>
      </c>
      <c r="N1010">
        <f t="shared" si="160"/>
        <v>5.8299999999999998E-2</v>
      </c>
    </row>
    <row r="1011" spans="1:14" x14ac:dyDescent="0.25">
      <c r="A1011" t="s">
        <v>191</v>
      </c>
      <c r="B1011" t="s">
        <v>190</v>
      </c>
      <c r="C1011" t="s">
        <v>2036</v>
      </c>
      <c r="D1011">
        <f t="shared" si="151"/>
        <v>1.17</v>
      </c>
      <c r="E1011">
        <f t="shared" si="152"/>
        <v>0.08</v>
      </c>
      <c r="F1011">
        <f t="shared" si="156"/>
        <v>5.8299999999999998E-2</v>
      </c>
      <c r="G1011">
        <v>1.0684</v>
      </c>
      <c r="H1011">
        <f t="shared" si="153"/>
        <v>0.08</v>
      </c>
      <c r="I1011">
        <f t="shared" si="154"/>
        <v>5.8299999999999998E-2</v>
      </c>
      <c r="J1011">
        <f t="shared" si="155"/>
        <v>0</v>
      </c>
      <c r="K1011" s="14">
        <f t="shared" si="157"/>
        <v>0</v>
      </c>
      <c r="L1011">
        <f t="shared" si="158"/>
        <v>0</v>
      </c>
      <c r="M1011">
        <f t="shared" si="159"/>
        <v>0.08</v>
      </c>
      <c r="N1011">
        <f t="shared" si="160"/>
        <v>5.8299999999999998E-2</v>
      </c>
    </row>
    <row r="1012" spans="1:14" x14ac:dyDescent="0.25">
      <c r="A1012" t="s">
        <v>187</v>
      </c>
      <c r="B1012" t="s">
        <v>186</v>
      </c>
      <c r="C1012" t="s">
        <v>2036</v>
      </c>
      <c r="D1012">
        <f t="shared" si="151"/>
        <v>1.17</v>
      </c>
      <c r="E1012">
        <f t="shared" si="152"/>
        <v>0.08</v>
      </c>
      <c r="F1012">
        <f t="shared" si="156"/>
        <v>5.8299999999999998E-2</v>
      </c>
      <c r="G1012">
        <v>1.0684</v>
      </c>
      <c r="H1012">
        <f t="shared" si="153"/>
        <v>0.08</v>
      </c>
      <c r="I1012">
        <f t="shared" si="154"/>
        <v>5.8299999999999998E-2</v>
      </c>
      <c r="J1012">
        <f t="shared" si="155"/>
        <v>0</v>
      </c>
      <c r="K1012" s="14">
        <f t="shared" si="157"/>
        <v>0</v>
      </c>
      <c r="L1012">
        <f t="shared" si="158"/>
        <v>0</v>
      </c>
      <c r="M1012">
        <f t="shared" si="159"/>
        <v>0.08</v>
      </c>
      <c r="N1012">
        <f t="shared" si="160"/>
        <v>5.8299999999999998E-2</v>
      </c>
    </row>
    <row r="1013" spans="1:14" x14ac:dyDescent="0.25">
      <c r="A1013" t="s">
        <v>81</v>
      </c>
      <c r="B1013" t="s">
        <v>80</v>
      </c>
      <c r="C1013" t="s">
        <v>2036</v>
      </c>
      <c r="D1013">
        <f t="shared" si="151"/>
        <v>1.17</v>
      </c>
      <c r="E1013">
        <f t="shared" si="152"/>
        <v>0.08</v>
      </c>
      <c r="F1013">
        <f t="shared" si="156"/>
        <v>5.8299999999999998E-2</v>
      </c>
      <c r="G1013">
        <v>1.0684</v>
      </c>
      <c r="H1013">
        <f t="shared" si="153"/>
        <v>0.08</v>
      </c>
      <c r="I1013">
        <f t="shared" si="154"/>
        <v>5.8299999999999998E-2</v>
      </c>
      <c r="J1013">
        <f t="shared" si="155"/>
        <v>0</v>
      </c>
      <c r="K1013" s="14">
        <f t="shared" si="157"/>
        <v>0</v>
      </c>
      <c r="L1013">
        <f t="shared" si="158"/>
        <v>0</v>
      </c>
      <c r="M1013">
        <f t="shared" si="159"/>
        <v>0.08</v>
      </c>
      <c r="N1013">
        <f t="shared" si="160"/>
        <v>5.8299999999999998E-2</v>
      </c>
    </row>
    <row r="1014" spans="1:14" x14ac:dyDescent="0.25">
      <c r="A1014" t="s">
        <v>707</v>
      </c>
      <c r="B1014" t="s">
        <v>706</v>
      </c>
      <c r="C1014" t="s">
        <v>2036</v>
      </c>
      <c r="D1014">
        <f t="shared" si="151"/>
        <v>1.17</v>
      </c>
      <c r="E1014">
        <f t="shared" si="152"/>
        <v>0.08</v>
      </c>
      <c r="F1014">
        <f t="shared" si="156"/>
        <v>5.8299999999999998E-2</v>
      </c>
      <c r="G1014">
        <v>1.0685</v>
      </c>
      <c r="H1014">
        <f t="shared" si="153"/>
        <v>0.08</v>
      </c>
      <c r="I1014">
        <f t="shared" si="154"/>
        <v>5.8299999999999998E-2</v>
      </c>
      <c r="J1014">
        <f t="shared" si="155"/>
        <v>0</v>
      </c>
      <c r="K1014" s="14">
        <f t="shared" si="157"/>
        <v>0</v>
      </c>
      <c r="L1014">
        <f t="shared" si="158"/>
        <v>0</v>
      </c>
      <c r="M1014">
        <f t="shared" si="159"/>
        <v>0.08</v>
      </c>
      <c r="N1014">
        <f t="shared" si="160"/>
        <v>5.8299999999999998E-2</v>
      </c>
    </row>
    <row r="1015" spans="1:14" x14ac:dyDescent="0.25">
      <c r="A1015" t="s">
        <v>701</v>
      </c>
      <c r="B1015" t="s">
        <v>700</v>
      </c>
      <c r="C1015" t="s">
        <v>2036</v>
      </c>
      <c r="D1015">
        <f t="shared" si="151"/>
        <v>1.17</v>
      </c>
      <c r="E1015">
        <f t="shared" si="152"/>
        <v>0.08</v>
      </c>
      <c r="F1015">
        <f t="shared" si="156"/>
        <v>5.8299999999999998E-2</v>
      </c>
      <c r="G1015">
        <v>1.0685</v>
      </c>
      <c r="H1015">
        <f t="shared" si="153"/>
        <v>0.08</v>
      </c>
      <c r="I1015">
        <f t="shared" si="154"/>
        <v>5.8299999999999998E-2</v>
      </c>
      <c r="J1015">
        <f t="shared" si="155"/>
        <v>0</v>
      </c>
      <c r="K1015" s="14">
        <f t="shared" si="157"/>
        <v>0</v>
      </c>
      <c r="L1015">
        <f t="shared" si="158"/>
        <v>0</v>
      </c>
      <c r="M1015">
        <f t="shared" si="159"/>
        <v>0.08</v>
      </c>
      <c r="N1015">
        <f t="shared" si="160"/>
        <v>5.8299999999999998E-2</v>
      </c>
    </row>
    <row r="1016" spans="1:14" x14ac:dyDescent="0.25">
      <c r="A1016" t="s">
        <v>1300</v>
      </c>
      <c r="B1016" t="s">
        <v>1299</v>
      </c>
      <c r="C1016" t="s">
        <v>2038</v>
      </c>
      <c r="D1016">
        <f t="shared" si="151"/>
        <v>1.2</v>
      </c>
      <c r="E1016">
        <f t="shared" si="152"/>
        <v>0.08</v>
      </c>
      <c r="F1016">
        <f t="shared" si="156"/>
        <v>5.8299999999999998E-2</v>
      </c>
      <c r="G1016">
        <v>1.0984</v>
      </c>
      <c r="H1016">
        <f t="shared" si="153"/>
        <v>0.08</v>
      </c>
      <c r="I1016">
        <f t="shared" si="154"/>
        <v>5.8299999999999998E-2</v>
      </c>
      <c r="J1016">
        <f t="shared" si="155"/>
        <v>3.0099999999999995E-2</v>
      </c>
      <c r="K1016" s="14">
        <f t="shared" si="157"/>
        <v>0</v>
      </c>
      <c r="L1016">
        <f t="shared" si="158"/>
        <v>0</v>
      </c>
      <c r="M1016">
        <f t="shared" si="159"/>
        <v>0.08</v>
      </c>
      <c r="N1016">
        <f t="shared" si="160"/>
        <v>5.8299999999999998E-2</v>
      </c>
    </row>
    <row r="1017" spans="1:14" x14ac:dyDescent="0.25">
      <c r="A1017" t="s">
        <v>1316</v>
      </c>
      <c r="B1017" t="s">
        <v>1315</v>
      </c>
      <c r="C1017" t="s">
        <v>2038</v>
      </c>
      <c r="D1017">
        <f t="shared" si="151"/>
        <v>1.2367000000000001</v>
      </c>
      <c r="E1017">
        <f t="shared" si="152"/>
        <v>0.08</v>
      </c>
      <c r="F1017">
        <f t="shared" si="156"/>
        <v>5.8299999999999998E-2</v>
      </c>
      <c r="G1017">
        <v>1.1351</v>
      </c>
      <c r="H1017">
        <f t="shared" si="153"/>
        <v>0.08</v>
      </c>
      <c r="I1017">
        <f t="shared" si="154"/>
        <v>5.8299999999999998E-2</v>
      </c>
      <c r="J1017">
        <f t="shared" si="155"/>
        <v>6.6799999999999943E-2</v>
      </c>
      <c r="K1017" s="14">
        <f t="shared" si="157"/>
        <v>0</v>
      </c>
      <c r="L1017">
        <f t="shared" si="158"/>
        <v>0</v>
      </c>
      <c r="M1017">
        <f t="shared" si="159"/>
        <v>0.08</v>
      </c>
      <c r="N1017">
        <f t="shared" si="160"/>
        <v>5.8299999999999998E-2</v>
      </c>
    </row>
    <row r="1018" spans="1:14" x14ac:dyDescent="0.25">
      <c r="A1018" t="s">
        <v>1314</v>
      </c>
      <c r="B1018" t="s">
        <v>1313</v>
      </c>
      <c r="C1018" t="s">
        <v>2038</v>
      </c>
      <c r="D1018">
        <f t="shared" si="151"/>
        <v>1.2433000000000001</v>
      </c>
      <c r="E1018">
        <f t="shared" si="152"/>
        <v>0.08</v>
      </c>
      <c r="F1018">
        <f t="shared" si="156"/>
        <v>5.8299999999999998E-2</v>
      </c>
      <c r="G1018">
        <v>1.1415999999999999</v>
      </c>
      <c r="H1018">
        <f t="shared" si="153"/>
        <v>0.08</v>
      </c>
      <c r="I1018">
        <f t="shared" si="154"/>
        <v>5.8299999999999998E-2</v>
      </c>
      <c r="J1018">
        <f t="shared" si="155"/>
        <v>7.3299999999999893E-2</v>
      </c>
      <c r="K1018" s="14">
        <f t="shared" si="157"/>
        <v>0</v>
      </c>
      <c r="L1018">
        <f t="shared" si="158"/>
        <v>0</v>
      </c>
      <c r="M1018">
        <f t="shared" si="159"/>
        <v>0.08</v>
      </c>
      <c r="N1018">
        <f t="shared" si="160"/>
        <v>5.8299999999999998E-2</v>
      </c>
    </row>
  </sheetData>
  <autoFilter ref="K1:K1018"/>
  <sortState ref="A2:J1018">
    <sortCondition ref="G2:G1018"/>
  </sortState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5" sqref="G5"/>
    </sheetView>
  </sheetViews>
  <sheetFormatPr defaultRowHeight="15" x14ac:dyDescent="0.25"/>
  <cols>
    <col min="2" max="2" width="18.28515625" bestFit="1" customWidth="1"/>
    <col min="7" max="7" width="21.140625" bestFit="1" customWidth="1"/>
  </cols>
  <sheetData>
    <row r="1" spans="1:12" x14ac:dyDescent="0.25">
      <c r="A1" s="17" t="s">
        <v>2025</v>
      </c>
      <c r="B1" s="17" t="s">
        <v>2024</v>
      </c>
      <c r="C1" s="17" t="s">
        <v>2037</v>
      </c>
      <c r="D1" s="17" t="s">
        <v>2050</v>
      </c>
      <c r="E1" s="17" t="s">
        <v>2051</v>
      </c>
      <c r="F1" s="17" t="s">
        <v>2052</v>
      </c>
      <c r="G1" s="17" t="s">
        <v>2023</v>
      </c>
      <c r="H1" s="17" t="s">
        <v>2033</v>
      </c>
      <c r="I1" s="17" t="s">
        <v>2034</v>
      </c>
      <c r="J1" s="17" t="s">
        <v>2035</v>
      </c>
      <c r="K1" s="17" t="s">
        <v>2053</v>
      </c>
      <c r="L1" s="17" t="s">
        <v>2054</v>
      </c>
    </row>
    <row r="2" spans="1:12" x14ac:dyDescent="0.25">
      <c r="A2" t="s">
        <v>1138</v>
      </c>
      <c r="B2" t="s">
        <v>1137</v>
      </c>
      <c r="C2" t="s">
        <v>2036</v>
      </c>
      <c r="D2">
        <v>0.98329999999999995</v>
      </c>
      <c r="E2">
        <v>0.04</v>
      </c>
      <c r="F2">
        <v>0</v>
      </c>
      <c r="G2">
        <v>0.98320000000000018</v>
      </c>
      <c r="H2">
        <v>5.3200000000000136E-2</v>
      </c>
      <c r="I2">
        <v>0</v>
      </c>
      <c r="J2">
        <v>0</v>
      </c>
      <c r="K2">
        <v>1.3200000000000135E-2</v>
      </c>
      <c r="L2">
        <v>0</v>
      </c>
    </row>
    <row r="3" spans="1:12" x14ac:dyDescent="0.25">
      <c r="A3" t="s">
        <v>1604</v>
      </c>
      <c r="B3" t="s">
        <v>1603</v>
      </c>
      <c r="C3" t="s">
        <v>2036</v>
      </c>
      <c r="D3">
        <v>1.0733000000000001</v>
      </c>
      <c r="E3">
        <v>7.3300000000000143E-2</v>
      </c>
      <c r="F3">
        <v>0</v>
      </c>
      <c r="G3">
        <v>1.0088000000000001</v>
      </c>
      <c r="H3">
        <v>7.8800000000000092E-2</v>
      </c>
      <c r="I3">
        <v>0</v>
      </c>
      <c r="J3">
        <v>0</v>
      </c>
      <c r="K3">
        <v>5.4999999999999494E-3</v>
      </c>
      <c r="L3">
        <v>0</v>
      </c>
    </row>
    <row r="4" spans="1:12" x14ac:dyDescent="0.25">
      <c r="A4" t="s">
        <v>1078</v>
      </c>
      <c r="B4" t="s">
        <v>1077</v>
      </c>
      <c r="C4" t="s">
        <v>2036</v>
      </c>
      <c r="D4">
        <v>1.04</v>
      </c>
      <c r="E4">
        <v>4.0000000000000036E-2</v>
      </c>
      <c r="F4">
        <v>0</v>
      </c>
      <c r="G4">
        <v>1.0266999999999999</v>
      </c>
      <c r="H4">
        <v>0.08</v>
      </c>
      <c r="I4">
        <v>1.6699999999999895E-2</v>
      </c>
      <c r="J4">
        <v>0</v>
      </c>
      <c r="K4">
        <v>3.9999999999999966E-2</v>
      </c>
      <c r="L4">
        <v>1.6699999999999895E-2</v>
      </c>
    </row>
    <row r="5" spans="1:12" x14ac:dyDescent="0.25">
      <c r="A5" t="s">
        <v>1675</v>
      </c>
      <c r="B5" t="s">
        <v>1674</v>
      </c>
      <c r="C5" t="s">
        <v>2036</v>
      </c>
      <c r="D5">
        <v>1.04</v>
      </c>
      <c r="E5">
        <v>4.0000000000000036E-2</v>
      </c>
      <c r="F5">
        <v>0</v>
      </c>
      <c r="G5">
        <v>1.0359</v>
      </c>
      <c r="H5">
        <v>0.08</v>
      </c>
      <c r="I5">
        <v>2.5899999999999992E-2</v>
      </c>
      <c r="J5">
        <v>0</v>
      </c>
      <c r="K5">
        <v>3.9999999999999966E-2</v>
      </c>
      <c r="L5">
        <v>2.5899999999999992E-2</v>
      </c>
    </row>
    <row r="6" spans="1:12" x14ac:dyDescent="0.25">
      <c r="A6" t="s">
        <v>1925</v>
      </c>
      <c r="B6" t="s">
        <v>1924</v>
      </c>
      <c r="C6" t="s">
        <v>2036</v>
      </c>
      <c r="D6">
        <v>1.04</v>
      </c>
      <c r="E6">
        <v>4.0000000000000036E-2</v>
      </c>
      <c r="F6">
        <v>0</v>
      </c>
      <c r="G6">
        <v>1.04</v>
      </c>
      <c r="H6">
        <v>0.08</v>
      </c>
      <c r="I6">
        <v>2.9999999999999985E-2</v>
      </c>
      <c r="J6">
        <v>0</v>
      </c>
      <c r="K6">
        <v>3.9999999999999966E-2</v>
      </c>
      <c r="L6">
        <v>2.9999999999999985E-2</v>
      </c>
    </row>
    <row r="7" spans="1:12" x14ac:dyDescent="0.25">
      <c r="A7" t="s">
        <v>677</v>
      </c>
      <c r="B7" t="s">
        <v>676</v>
      </c>
      <c r="C7" t="s">
        <v>2036</v>
      </c>
      <c r="D7">
        <v>1.04</v>
      </c>
      <c r="E7">
        <v>4.0000000000000036E-2</v>
      </c>
      <c r="F7">
        <v>0</v>
      </c>
      <c r="G7">
        <v>1.04</v>
      </c>
      <c r="H7">
        <v>0.08</v>
      </c>
      <c r="I7">
        <v>2.9999999999999985E-2</v>
      </c>
      <c r="J7">
        <v>0</v>
      </c>
      <c r="K7">
        <v>3.9999999999999966E-2</v>
      </c>
      <c r="L7">
        <v>2.9999999999999985E-2</v>
      </c>
    </row>
    <row r="8" spans="1:12" x14ac:dyDescent="0.25">
      <c r="A8" t="s">
        <v>1134</v>
      </c>
      <c r="B8" t="s">
        <v>1133</v>
      </c>
      <c r="C8" t="s">
        <v>2036</v>
      </c>
      <c r="D8">
        <v>1.0401</v>
      </c>
      <c r="E8">
        <v>4.0100000000000025E-2</v>
      </c>
      <c r="F8">
        <v>0</v>
      </c>
      <c r="G8">
        <v>1.0401</v>
      </c>
      <c r="H8">
        <v>0.08</v>
      </c>
      <c r="I8">
        <v>3.0099999999999974E-2</v>
      </c>
      <c r="J8">
        <v>0</v>
      </c>
      <c r="K8">
        <v>3.9899999999999977E-2</v>
      </c>
      <c r="L8">
        <v>3.0099999999999974E-2</v>
      </c>
    </row>
    <row r="9" spans="1:12" x14ac:dyDescent="0.25">
      <c r="A9" t="s">
        <v>779</v>
      </c>
      <c r="B9" t="s">
        <v>778</v>
      </c>
      <c r="C9" t="s">
        <v>2036</v>
      </c>
      <c r="D9">
        <v>1.04</v>
      </c>
      <c r="E9">
        <v>4.0000000000000036E-2</v>
      </c>
      <c r="F9">
        <v>0</v>
      </c>
      <c r="G9">
        <v>1.0473000000000001</v>
      </c>
      <c r="H9">
        <v>0.08</v>
      </c>
      <c r="I9">
        <v>3.7300000000000069E-2</v>
      </c>
      <c r="J9">
        <v>0</v>
      </c>
      <c r="K9">
        <v>3.9999999999999966E-2</v>
      </c>
      <c r="L9">
        <v>3.7300000000000069E-2</v>
      </c>
    </row>
    <row r="10" spans="1:12" x14ac:dyDescent="0.25">
      <c r="A10" t="s">
        <v>1136</v>
      </c>
      <c r="B10" t="s">
        <v>1135</v>
      </c>
      <c r="C10" t="s">
        <v>2036</v>
      </c>
      <c r="D10">
        <v>1.06</v>
      </c>
      <c r="E10">
        <v>6.0000000000000053E-2</v>
      </c>
      <c r="F10">
        <v>0</v>
      </c>
      <c r="G10">
        <v>1.06</v>
      </c>
      <c r="H10">
        <v>0.08</v>
      </c>
      <c r="I10">
        <v>0.05</v>
      </c>
      <c r="J10">
        <v>0</v>
      </c>
      <c r="K10">
        <v>1.9999999999999948E-2</v>
      </c>
      <c r="L10">
        <v>0.05</v>
      </c>
    </row>
    <row r="11" spans="1:12" x14ac:dyDescent="0.25">
      <c r="A11" t="s">
        <v>1825</v>
      </c>
      <c r="B11" t="s">
        <v>1824</v>
      </c>
      <c r="C11" t="s">
        <v>2036</v>
      </c>
      <c r="D11">
        <v>1.04</v>
      </c>
      <c r="E11">
        <v>4.0000000000000036E-2</v>
      </c>
      <c r="F11">
        <v>0</v>
      </c>
      <c r="G11">
        <v>1.0683</v>
      </c>
      <c r="H11">
        <v>0.08</v>
      </c>
      <c r="I11">
        <v>5.8299999999999977E-2</v>
      </c>
      <c r="J11">
        <v>0</v>
      </c>
      <c r="K11">
        <v>3.9999999999999966E-2</v>
      </c>
      <c r="L11">
        <v>5.8299999999999977E-2</v>
      </c>
    </row>
    <row r="12" spans="1:12" x14ac:dyDescent="0.25">
      <c r="A12" t="s">
        <v>542</v>
      </c>
      <c r="B12" t="s">
        <v>541</v>
      </c>
      <c r="C12" t="s">
        <v>2036</v>
      </c>
      <c r="D12">
        <v>1.04</v>
      </c>
      <c r="E12">
        <v>4.0000000000000036E-2</v>
      </c>
      <c r="F12">
        <v>0</v>
      </c>
      <c r="G12">
        <v>1.0683</v>
      </c>
      <c r="H12">
        <v>0.08</v>
      </c>
      <c r="I12">
        <v>5.8299999999999977E-2</v>
      </c>
      <c r="J12">
        <v>0</v>
      </c>
      <c r="K12">
        <v>3.9999999999999966E-2</v>
      </c>
      <c r="L12">
        <v>5.8299999999999977E-2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8"/>
  <sheetViews>
    <sheetView workbookViewId="0">
      <selection activeCell="J7" sqref="J7"/>
    </sheetView>
  </sheetViews>
  <sheetFormatPr defaultRowHeight="15" x14ac:dyDescent="0.25"/>
  <cols>
    <col min="1" max="1" width="12" customWidth="1"/>
    <col min="2" max="2" width="41" customWidth="1"/>
    <col min="3" max="4" width="13" customWidth="1"/>
  </cols>
  <sheetData>
    <row r="1" spans="1:4" x14ac:dyDescent="0.25">
      <c r="A1" s="13" t="s">
        <v>2025</v>
      </c>
      <c r="B1" s="13" t="s">
        <v>2024</v>
      </c>
      <c r="C1" s="13" t="s">
        <v>2048</v>
      </c>
      <c r="D1" s="13" t="s">
        <v>2049</v>
      </c>
    </row>
    <row r="2" spans="1:4" x14ac:dyDescent="0.25">
      <c r="A2" t="s">
        <v>181</v>
      </c>
      <c r="B2" t="s">
        <v>180</v>
      </c>
      <c r="C2">
        <v>1.17</v>
      </c>
      <c r="D2">
        <v>1.0683</v>
      </c>
    </row>
    <row r="3" spans="1:4" x14ac:dyDescent="0.25">
      <c r="A3" t="s">
        <v>179</v>
      </c>
      <c r="B3" t="s">
        <v>178</v>
      </c>
      <c r="C3">
        <v>1.17</v>
      </c>
      <c r="D3">
        <v>1.0683</v>
      </c>
    </row>
    <row r="4" spans="1:4" x14ac:dyDescent="0.25">
      <c r="A4" t="s">
        <v>177</v>
      </c>
      <c r="B4" t="s">
        <v>176</v>
      </c>
      <c r="C4">
        <v>1.17</v>
      </c>
      <c r="D4">
        <v>1.0683</v>
      </c>
    </row>
    <row r="5" spans="1:4" x14ac:dyDescent="0.25">
      <c r="A5" t="s">
        <v>175</v>
      </c>
      <c r="B5" t="s">
        <v>174</v>
      </c>
      <c r="C5">
        <v>1.17</v>
      </c>
      <c r="D5">
        <v>1.0683</v>
      </c>
    </row>
    <row r="6" spans="1:4" x14ac:dyDescent="0.25">
      <c r="A6" t="s">
        <v>173</v>
      </c>
      <c r="B6" t="s">
        <v>172</v>
      </c>
      <c r="C6">
        <v>1.17</v>
      </c>
      <c r="D6">
        <v>1.0683</v>
      </c>
    </row>
    <row r="7" spans="1:4" x14ac:dyDescent="0.25">
      <c r="A7" t="s">
        <v>171</v>
      </c>
      <c r="B7" t="s">
        <v>170</v>
      </c>
      <c r="C7">
        <v>1.17</v>
      </c>
      <c r="D7">
        <v>1.0683</v>
      </c>
    </row>
    <row r="8" spans="1:4" x14ac:dyDescent="0.25">
      <c r="A8" t="s">
        <v>169</v>
      </c>
      <c r="B8" t="s">
        <v>168</v>
      </c>
      <c r="C8">
        <v>1.17</v>
      </c>
      <c r="D8">
        <v>1.0683</v>
      </c>
    </row>
    <row r="9" spans="1:4" x14ac:dyDescent="0.25">
      <c r="A9" t="s">
        <v>167</v>
      </c>
      <c r="B9" t="s">
        <v>166</v>
      </c>
      <c r="C9">
        <v>1.06</v>
      </c>
      <c r="D9">
        <v>0.99</v>
      </c>
    </row>
    <row r="10" spans="1:4" x14ac:dyDescent="0.25">
      <c r="A10" t="s">
        <v>165</v>
      </c>
      <c r="B10" t="s">
        <v>164</v>
      </c>
      <c r="C10">
        <v>1.17</v>
      </c>
      <c r="D10">
        <v>1.0683</v>
      </c>
    </row>
    <row r="11" spans="1:4" x14ac:dyDescent="0.25">
      <c r="A11" t="s">
        <v>163</v>
      </c>
      <c r="B11" t="s">
        <v>162</v>
      </c>
      <c r="C11">
        <v>1.17</v>
      </c>
      <c r="D11">
        <v>1.0683</v>
      </c>
    </row>
    <row r="12" spans="1:4" x14ac:dyDescent="0.25">
      <c r="A12" t="s">
        <v>161</v>
      </c>
      <c r="B12" t="s">
        <v>160</v>
      </c>
      <c r="C12">
        <v>1.17</v>
      </c>
      <c r="D12">
        <v>1.0683</v>
      </c>
    </row>
    <row r="13" spans="1:4" x14ac:dyDescent="0.25">
      <c r="A13" t="s">
        <v>159</v>
      </c>
      <c r="B13" t="s">
        <v>158</v>
      </c>
      <c r="C13">
        <v>1.17</v>
      </c>
      <c r="D13">
        <v>1.0683</v>
      </c>
    </row>
    <row r="14" spans="1:4" x14ac:dyDescent="0.25">
      <c r="A14" t="s">
        <v>157</v>
      </c>
      <c r="B14" t="s">
        <v>156</v>
      </c>
      <c r="C14">
        <v>1.17</v>
      </c>
      <c r="D14">
        <v>1.0683</v>
      </c>
    </row>
    <row r="15" spans="1:4" x14ac:dyDescent="0.25">
      <c r="A15" t="s">
        <v>155</v>
      </c>
      <c r="B15" t="s">
        <v>154</v>
      </c>
      <c r="C15">
        <v>1.17</v>
      </c>
      <c r="D15">
        <v>1.0683</v>
      </c>
    </row>
    <row r="16" spans="1:4" x14ac:dyDescent="0.25">
      <c r="A16" t="s">
        <v>153</v>
      </c>
      <c r="B16" t="s">
        <v>152</v>
      </c>
      <c r="C16">
        <v>1.06</v>
      </c>
      <c r="D16">
        <v>0.99</v>
      </c>
    </row>
    <row r="17" spans="1:4" x14ac:dyDescent="0.25">
      <c r="A17" t="s">
        <v>151</v>
      </c>
      <c r="B17" t="s">
        <v>150</v>
      </c>
      <c r="C17">
        <v>1.04</v>
      </c>
      <c r="D17">
        <v>0.97</v>
      </c>
    </row>
    <row r="18" spans="1:4" x14ac:dyDescent="0.25">
      <c r="A18" t="s">
        <v>149</v>
      </c>
      <c r="B18" t="s">
        <v>148</v>
      </c>
      <c r="C18">
        <v>1.17</v>
      </c>
      <c r="D18">
        <v>1.0683</v>
      </c>
    </row>
    <row r="19" spans="1:4" x14ac:dyDescent="0.25">
      <c r="A19" t="s">
        <v>147</v>
      </c>
      <c r="B19" t="s">
        <v>146</v>
      </c>
      <c r="C19">
        <v>1.17</v>
      </c>
      <c r="D19">
        <v>1.0683</v>
      </c>
    </row>
    <row r="20" spans="1:4" x14ac:dyDescent="0.25">
      <c r="A20" t="s">
        <v>145</v>
      </c>
      <c r="B20" t="s">
        <v>144</v>
      </c>
      <c r="C20">
        <v>1.04</v>
      </c>
      <c r="D20">
        <v>0.97</v>
      </c>
    </row>
    <row r="21" spans="1:4" x14ac:dyDescent="0.25">
      <c r="A21" t="s">
        <v>143</v>
      </c>
      <c r="B21" t="s">
        <v>142</v>
      </c>
      <c r="C21">
        <v>1.17</v>
      </c>
      <c r="D21">
        <v>1.0683</v>
      </c>
    </row>
    <row r="22" spans="1:4" x14ac:dyDescent="0.25">
      <c r="A22" t="s">
        <v>141</v>
      </c>
      <c r="B22" t="s">
        <v>140</v>
      </c>
      <c r="C22">
        <v>1.17</v>
      </c>
      <c r="D22">
        <v>1.0684</v>
      </c>
    </row>
    <row r="23" spans="1:4" x14ac:dyDescent="0.25">
      <c r="A23" t="s">
        <v>139</v>
      </c>
      <c r="B23" t="s">
        <v>138</v>
      </c>
      <c r="C23">
        <v>1.17</v>
      </c>
      <c r="D23">
        <v>1.0683</v>
      </c>
    </row>
    <row r="24" spans="1:4" x14ac:dyDescent="0.25">
      <c r="A24" t="s">
        <v>137</v>
      </c>
      <c r="B24" t="s">
        <v>136</v>
      </c>
      <c r="C24">
        <v>1.17</v>
      </c>
      <c r="D24">
        <v>1.0683</v>
      </c>
    </row>
    <row r="25" spans="1:4" x14ac:dyDescent="0.25">
      <c r="A25" t="s">
        <v>135</v>
      </c>
      <c r="B25" t="s">
        <v>134</v>
      </c>
      <c r="C25">
        <v>1.1696</v>
      </c>
      <c r="D25">
        <v>1.0680000000000001</v>
      </c>
    </row>
    <row r="26" spans="1:4" x14ac:dyDescent="0.25">
      <c r="A26" t="s">
        <v>133</v>
      </c>
      <c r="B26" t="s">
        <v>132</v>
      </c>
      <c r="C26">
        <v>1.1200000000000001</v>
      </c>
      <c r="D26">
        <v>1.0359</v>
      </c>
    </row>
    <row r="27" spans="1:4" x14ac:dyDescent="0.25">
      <c r="A27" t="s">
        <v>131</v>
      </c>
      <c r="B27" t="s">
        <v>130</v>
      </c>
      <c r="C27">
        <v>1.1100000000000001</v>
      </c>
      <c r="D27">
        <v>0.97</v>
      </c>
    </row>
    <row r="28" spans="1:4" x14ac:dyDescent="0.25">
      <c r="A28" t="s">
        <v>129</v>
      </c>
      <c r="B28" t="s">
        <v>128</v>
      </c>
      <c r="C28">
        <v>1.04</v>
      </c>
      <c r="D28">
        <v>0.97</v>
      </c>
    </row>
    <row r="29" spans="1:4" x14ac:dyDescent="0.25">
      <c r="A29" t="s">
        <v>127</v>
      </c>
      <c r="B29" t="s">
        <v>126</v>
      </c>
      <c r="C29">
        <v>1.17</v>
      </c>
      <c r="D29">
        <v>1.0683</v>
      </c>
    </row>
    <row r="30" spans="1:4" x14ac:dyDescent="0.25">
      <c r="A30" t="s">
        <v>125</v>
      </c>
      <c r="B30" t="s">
        <v>124</v>
      </c>
      <c r="C30">
        <v>1.04</v>
      </c>
      <c r="D30">
        <v>0.97</v>
      </c>
    </row>
    <row r="31" spans="1:4" x14ac:dyDescent="0.25">
      <c r="A31" t="s">
        <v>123</v>
      </c>
      <c r="B31" t="s">
        <v>122</v>
      </c>
      <c r="C31">
        <v>1.04</v>
      </c>
      <c r="D31">
        <v>0.97</v>
      </c>
    </row>
    <row r="32" spans="1:4" x14ac:dyDescent="0.25">
      <c r="A32" t="s">
        <v>121</v>
      </c>
      <c r="B32" t="s">
        <v>120</v>
      </c>
      <c r="C32">
        <v>1.04</v>
      </c>
      <c r="D32">
        <v>0.97</v>
      </c>
    </row>
    <row r="33" spans="1:4" x14ac:dyDescent="0.25">
      <c r="A33" t="s">
        <v>119</v>
      </c>
      <c r="B33" t="s">
        <v>118</v>
      </c>
      <c r="C33">
        <v>1.17</v>
      </c>
      <c r="D33">
        <v>1.0683</v>
      </c>
    </row>
    <row r="34" spans="1:4" x14ac:dyDescent="0.25">
      <c r="A34" t="s">
        <v>117</v>
      </c>
      <c r="B34" t="s">
        <v>116</v>
      </c>
      <c r="C34">
        <v>1.17</v>
      </c>
      <c r="D34">
        <v>1.0683</v>
      </c>
    </row>
    <row r="35" spans="1:4" x14ac:dyDescent="0.25">
      <c r="A35" t="s">
        <v>115</v>
      </c>
      <c r="B35" t="s">
        <v>114</v>
      </c>
      <c r="C35">
        <v>1.04</v>
      </c>
      <c r="D35">
        <v>0.97</v>
      </c>
    </row>
    <row r="36" spans="1:4" x14ac:dyDescent="0.25">
      <c r="A36" t="s">
        <v>113</v>
      </c>
      <c r="B36" t="s">
        <v>112</v>
      </c>
      <c r="C36">
        <v>1.04</v>
      </c>
      <c r="D36">
        <v>0.97</v>
      </c>
    </row>
    <row r="37" spans="1:4" x14ac:dyDescent="0.25">
      <c r="A37" t="s">
        <v>111</v>
      </c>
      <c r="B37" t="s">
        <v>110</v>
      </c>
      <c r="C37">
        <v>1.17</v>
      </c>
      <c r="D37">
        <v>1.0684</v>
      </c>
    </row>
    <row r="38" spans="1:4" x14ac:dyDescent="0.25">
      <c r="A38" t="s">
        <v>109</v>
      </c>
      <c r="B38" t="s">
        <v>108</v>
      </c>
      <c r="C38">
        <v>1.0375000000000003</v>
      </c>
      <c r="D38">
        <v>0.97</v>
      </c>
    </row>
    <row r="39" spans="1:4" x14ac:dyDescent="0.25">
      <c r="A39" t="s">
        <v>107</v>
      </c>
      <c r="B39" t="s">
        <v>106</v>
      </c>
      <c r="C39">
        <v>1.0927</v>
      </c>
      <c r="D39">
        <v>1.0182</v>
      </c>
    </row>
    <row r="40" spans="1:4" x14ac:dyDescent="0.25">
      <c r="A40" t="s">
        <v>105</v>
      </c>
      <c r="B40" t="s">
        <v>104</v>
      </c>
      <c r="C40">
        <v>1.17</v>
      </c>
      <c r="D40">
        <v>1.0683</v>
      </c>
    </row>
    <row r="41" spans="1:4" x14ac:dyDescent="0.25">
      <c r="A41" t="s">
        <v>103</v>
      </c>
      <c r="B41" t="s">
        <v>102</v>
      </c>
      <c r="C41">
        <v>1.04</v>
      </c>
      <c r="D41">
        <v>0.97</v>
      </c>
    </row>
    <row r="42" spans="1:4" x14ac:dyDescent="0.25">
      <c r="A42" t="s">
        <v>101</v>
      </c>
      <c r="B42" t="s">
        <v>100</v>
      </c>
      <c r="C42">
        <v>1.04</v>
      </c>
      <c r="D42">
        <v>0.97</v>
      </c>
    </row>
    <row r="43" spans="1:4" x14ac:dyDescent="0.25">
      <c r="A43" t="s">
        <v>99</v>
      </c>
      <c r="B43" t="s">
        <v>98</v>
      </c>
      <c r="C43">
        <v>1.17</v>
      </c>
      <c r="D43">
        <v>1.0683</v>
      </c>
    </row>
    <row r="44" spans="1:4" x14ac:dyDescent="0.25">
      <c r="A44" t="s">
        <v>97</v>
      </c>
      <c r="B44" t="s">
        <v>96</v>
      </c>
      <c r="C44">
        <v>1.04</v>
      </c>
      <c r="D44">
        <v>0.97</v>
      </c>
    </row>
    <row r="45" spans="1:4" x14ac:dyDescent="0.25">
      <c r="A45" t="s">
        <v>95</v>
      </c>
      <c r="B45" t="s">
        <v>94</v>
      </c>
      <c r="C45">
        <v>1.04</v>
      </c>
      <c r="D45">
        <v>0.97</v>
      </c>
    </row>
    <row r="46" spans="1:4" x14ac:dyDescent="0.25">
      <c r="A46" t="s">
        <v>93</v>
      </c>
      <c r="B46" t="s">
        <v>92</v>
      </c>
      <c r="C46">
        <v>1.04</v>
      </c>
      <c r="D46">
        <v>0.97</v>
      </c>
    </row>
    <row r="47" spans="1:4" x14ac:dyDescent="0.25">
      <c r="A47" t="s">
        <v>91</v>
      </c>
      <c r="B47" t="s">
        <v>90</v>
      </c>
      <c r="C47">
        <v>1.04</v>
      </c>
      <c r="D47">
        <v>0.97</v>
      </c>
    </row>
    <row r="48" spans="1:4" x14ac:dyDescent="0.25">
      <c r="A48" t="s">
        <v>89</v>
      </c>
      <c r="B48" t="s">
        <v>88</v>
      </c>
      <c r="C48">
        <v>1.1200000000000001</v>
      </c>
      <c r="D48">
        <v>1.0359</v>
      </c>
    </row>
    <row r="49" spans="1:4" x14ac:dyDescent="0.25">
      <c r="A49" t="s">
        <v>87</v>
      </c>
      <c r="B49" t="s">
        <v>86</v>
      </c>
      <c r="C49">
        <v>1.04</v>
      </c>
      <c r="D49">
        <v>0.97</v>
      </c>
    </row>
    <row r="50" spans="1:4" x14ac:dyDescent="0.25">
      <c r="A50" t="s">
        <v>2020</v>
      </c>
      <c r="B50" t="s">
        <v>2019</v>
      </c>
      <c r="C50">
        <v>1.06</v>
      </c>
      <c r="D50">
        <v>0.99</v>
      </c>
    </row>
    <row r="51" spans="1:4" x14ac:dyDescent="0.25">
      <c r="A51" t="s">
        <v>2018</v>
      </c>
      <c r="B51" t="s">
        <v>2017</v>
      </c>
      <c r="C51">
        <v>1.17</v>
      </c>
      <c r="D51">
        <v>1.0683</v>
      </c>
    </row>
    <row r="52" spans="1:4" x14ac:dyDescent="0.25">
      <c r="A52" t="s">
        <v>2016</v>
      </c>
      <c r="B52" t="s">
        <v>254</v>
      </c>
      <c r="C52">
        <v>1.17</v>
      </c>
      <c r="D52">
        <v>1.0683</v>
      </c>
    </row>
    <row r="53" spans="1:4" x14ac:dyDescent="0.25">
      <c r="A53" t="s">
        <v>2015</v>
      </c>
      <c r="B53" t="s">
        <v>2014</v>
      </c>
      <c r="C53">
        <v>1.17</v>
      </c>
      <c r="D53">
        <v>1.0683</v>
      </c>
    </row>
    <row r="54" spans="1:4" x14ac:dyDescent="0.25">
      <c r="A54" t="s">
        <v>2013</v>
      </c>
      <c r="B54" t="s">
        <v>2012</v>
      </c>
      <c r="C54">
        <v>1.04</v>
      </c>
      <c r="D54">
        <v>0.97</v>
      </c>
    </row>
    <row r="55" spans="1:4" x14ac:dyDescent="0.25">
      <c r="A55" t="s">
        <v>2011</v>
      </c>
      <c r="B55" t="s">
        <v>2010</v>
      </c>
      <c r="C55">
        <v>1.17</v>
      </c>
      <c r="D55">
        <v>1.0683</v>
      </c>
    </row>
    <row r="56" spans="1:4" x14ac:dyDescent="0.25">
      <c r="A56" t="s">
        <v>2009</v>
      </c>
      <c r="B56" t="s">
        <v>2008</v>
      </c>
      <c r="C56">
        <v>1.04</v>
      </c>
      <c r="D56">
        <v>0.97</v>
      </c>
    </row>
    <row r="57" spans="1:4" x14ac:dyDescent="0.25">
      <c r="A57" t="s">
        <v>2007</v>
      </c>
      <c r="B57" t="s">
        <v>2006</v>
      </c>
      <c r="C57">
        <v>1.04</v>
      </c>
      <c r="D57">
        <v>0.97</v>
      </c>
    </row>
    <row r="58" spans="1:4" x14ac:dyDescent="0.25">
      <c r="A58" t="s">
        <v>2005</v>
      </c>
      <c r="B58" t="s">
        <v>2004</v>
      </c>
      <c r="C58">
        <v>1.1184000000000001</v>
      </c>
      <c r="D58">
        <v>1.0347999999999999</v>
      </c>
    </row>
    <row r="59" spans="1:4" x14ac:dyDescent="0.25">
      <c r="A59" t="s">
        <v>2003</v>
      </c>
      <c r="B59" t="s">
        <v>84</v>
      </c>
      <c r="C59">
        <v>1.04</v>
      </c>
      <c r="D59">
        <v>0.97</v>
      </c>
    </row>
    <row r="60" spans="1:4" x14ac:dyDescent="0.25">
      <c r="A60" t="s">
        <v>2002</v>
      </c>
      <c r="B60" t="s">
        <v>2001</v>
      </c>
      <c r="C60">
        <v>1.04</v>
      </c>
      <c r="D60">
        <v>0.97</v>
      </c>
    </row>
    <row r="61" spans="1:4" x14ac:dyDescent="0.25">
      <c r="A61" t="s">
        <v>2000</v>
      </c>
      <c r="B61" t="s">
        <v>1999</v>
      </c>
      <c r="C61">
        <v>1.17</v>
      </c>
      <c r="D61">
        <v>1.0683</v>
      </c>
    </row>
    <row r="62" spans="1:4" x14ac:dyDescent="0.25">
      <c r="A62" t="s">
        <v>1998</v>
      </c>
      <c r="B62" t="s">
        <v>1997</v>
      </c>
      <c r="C62">
        <v>1.04</v>
      </c>
      <c r="D62">
        <v>0.97</v>
      </c>
    </row>
    <row r="63" spans="1:4" x14ac:dyDescent="0.25">
      <c r="A63" t="s">
        <v>1996</v>
      </c>
      <c r="B63" t="s">
        <v>1995</v>
      </c>
      <c r="C63">
        <v>1.06</v>
      </c>
      <c r="D63">
        <v>0.99</v>
      </c>
    </row>
    <row r="64" spans="1:4" x14ac:dyDescent="0.25">
      <c r="A64" t="s">
        <v>1994</v>
      </c>
      <c r="B64" t="s">
        <v>1993</v>
      </c>
      <c r="C64">
        <v>1.04</v>
      </c>
      <c r="D64">
        <v>0.97</v>
      </c>
    </row>
    <row r="65" spans="1:4" x14ac:dyDescent="0.25">
      <c r="A65" t="s">
        <v>1992</v>
      </c>
      <c r="B65" t="s">
        <v>1991</v>
      </c>
      <c r="C65">
        <v>1.04</v>
      </c>
      <c r="D65">
        <v>0.97</v>
      </c>
    </row>
    <row r="66" spans="1:4" x14ac:dyDescent="0.25">
      <c r="A66" t="s">
        <v>1990</v>
      </c>
      <c r="B66" t="s">
        <v>1989</v>
      </c>
      <c r="C66">
        <v>1.04</v>
      </c>
      <c r="D66">
        <v>0.97</v>
      </c>
    </row>
    <row r="67" spans="1:4" x14ac:dyDescent="0.25">
      <c r="A67" t="s">
        <v>1988</v>
      </c>
      <c r="B67" t="s">
        <v>1987</v>
      </c>
      <c r="C67">
        <v>1.04</v>
      </c>
      <c r="D67">
        <v>0.97</v>
      </c>
    </row>
    <row r="68" spans="1:4" x14ac:dyDescent="0.25">
      <c r="A68" t="s">
        <v>1986</v>
      </c>
      <c r="B68" t="s">
        <v>1985</v>
      </c>
      <c r="C68">
        <v>1.04</v>
      </c>
      <c r="D68">
        <v>0.97</v>
      </c>
    </row>
    <row r="69" spans="1:4" x14ac:dyDescent="0.25">
      <c r="A69" t="s">
        <v>1984</v>
      </c>
      <c r="B69" t="s">
        <v>1983</v>
      </c>
      <c r="C69">
        <v>0.94990000000000019</v>
      </c>
      <c r="D69">
        <v>0.94990000000000019</v>
      </c>
    </row>
    <row r="70" spans="1:4" x14ac:dyDescent="0.25">
      <c r="A70" t="s">
        <v>1982</v>
      </c>
      <c r="B70" t="s">
        <v>1981</v>
      </c>
      <c r="C70">
        <v>1.04</v>
      </c>
      <c r="D70">
        <v>0.97</v>
      </c>
    </row>
    <row r="71" spans="1:4" x14ac:dyDescent="0.25">
      <c r="A71" t="s">
        <v>1980</v>
      </c>
      <c r="B71" t="s">
        <v>1979</v>
      </c>
      <c r="C71">
        <v>1.04</v>
      </c>
      <c r="D71">
        <v>0.97</v>
      </c>
    </row>
    <row r="72" spans="1:4" x14ac:dyDescent="0.25">
      <c r="A72" t="s">
        <v>1978</v>
      </c>
      <c r="B72" t="s">
        <v>1977</v>
      </c>
      <c r="C72">
        <v>1.04</v>
      </c>
      <c r="D72">
        <v>0.97</v>
      </c>
    </row>
    <row r="73" spans="1:4" x14ac:dyDescent="0.25">
      <c r="A73" t="s">
        <v>1976</v>
      </c>
      <c r="B73" t="s">
        <v>1975</v>
      </c>
      <c r="C73">
        <v>1.17</v>
      </c>
      <c r="D73">
        <v>1.0683</v>
      </c>
    </row>
    <row r="74" spans="1:4" x14ac:dyDescent="0.25">
      <c r="A74" t="s">
        <v>1974</v>
      </c>
      <c r="B74" t="s">
        <v>1973</v>
      </c>
      <c r="C74">
        <v>1.17</v>
      </c>
      <c r="D74">
        <v>1.0638000000000001</v>
      </c>
    </row>
    <row r="75" spans="1:4" x14ac:dyDescent="0.25">
      <c r="A75" t="s">
        <v>1972</v>
      </c>
      <c r="B75" t="s">
        <v>1971</v>
      </c>
      <c r="C75">
        <v>1.17</v>
      </c>
      <c r="D75">
        <v>1.0684</v>
      </c>
    </row>
    <row r="76" spans="1:4" x14ac:dyDescent="0.25">
      <c r="A76" t="s">
        <v>1970</v>
      </c>
      <c r="B76" t="s">
        <v>1969</v>
      </c>
      <c r="C76">
        <v>1.17</v>
      </c>
      <c r="D76">
        <v>1.0683</v>
      </c>
    </row>
    <row r="77" spans="1:4" x14ac:dyDescent="0.25">
      <c r="A77" t="s">
        <v>1968</v>
      </c>
      <c r="B77" t="s">
        <v>1967</v>
      </c>
      <c r="C77">
        <v>1.17</v>
      </c>
      <c r="D77">
        <v>1.0683</v>
      </c>
    </row>
    <row r="78" spans="1:4" x14ac:dyDescent="0.25">
      <c r="A78" t="s">
        <v>1966</v>
      </c>
      <c r="B78" t="s">
        <v>1965</v>
      </c>
      <c r="C78">
        <v>1.17</v>
      </c>
      <c r="D78">
        <v>1.0683</v>
      </c>
    </row>
    <row r="79" spans="1:4" x14ac:dyDescent="0.25">
      <c r="A79" t="s">
        <v>1962</v>
      </c>
      <c r="B79" t="s">
        <v>1961</v>
      </c>
      <c r="C79">
        <v>1.17</v>
      </c>
      <c r="D79">
        <v>1.0684</v>
      </c>
    </row>
    <row r="80" spans="1:4" x14ac:dyDescent="0.25">
      <c r="A80" t="s">
        <v>1960</v>
      </c>
      <c r="B80" t="s">
        <v>1959</v>
      </c>
      <c r="C80">
        <v>1.04</v>
      </c>
      <c r="D80">
        <v>0.97</v>
      </c>
    </row>
    <row r="81" spans="1:4" x14ac:dyDescent="0.25">
      <c r="A81" t="s">
        <v>1958</v>
      </c>
      <c r="B81" t="s">
        <v>1957</v>
      </c>
      <c r="C81">
        <v>1.04</v>
      </c>
      <c r="D81">
        <v>0.97</v>
      </c>
    </row>
    <row r="82" spans="1:4" x14ac:dyDescent="0.25">
      <c r="A82" t="s">
        <v>1954</v>
      </c>
      <c r="B82" t="s">
        <v>1201</v>
      </c>
      <c r="C82">
        <v>1.04</v>
      </c>
      <c r="D82">
        <v>0.97</v>
      </c>
    </row>
    <row r="83" spans="1:4" x14ac:dyDescent="0.25">
      <c r="A83" t="s">
        <v>1953</v>
      </c>
      <c r="B83" t="s">
        <v>1952</v>
      </c>
      <c r="C83">
        <v>1.04</v>
      </c>
      <c r="D83">
        <v>0.97</v>
      </c>
    </row>
    <row r="84" spans="1:4" x14ac:dyDescent="0.25">
      <c r="A84" t="s">
        <v>1951</v>
      </c>
      <c r="B84" t="s">
        <v>1950</v>
      </c>
      <c r="C84">
        <v>1.17</v>
      </c>
      <c r="D84">
        <v>1.0684</v>
      </c>
    </row>
    <row r="85" spans="1:4" x14ac:dyDescent="0.25">
      <c r="A85" t="s">
        <v>1947</v>
      </c>
      <c r="B85" t="s">
        <v>1946</v>
      </c>
      <c r="C85">
        <v>1.17</v>
      </c>
      <c r="D85">
        <v>1.0683</v>
      </c>
    </row>
    <row r="86" spans="1:4" x14ac:dyDescent="0.25">
      <c r="A86" t="s">
        <v>1945</v>
      </c>
      <c r="B86" t="s">
        <v>1944</v>
      </c>
      <c r="C86">
        <v>1.04</v>
      </c>
      <c r="D86">
        <v>0.97</v>
      </c>
    </row>
    <row r="87" spans="1:4" x14ac:dyDescent="0.25">
      <c r="A87" t="s">
        <v>1941</v>
      </c>
      <c r="B87" t="s">
        <v>1940</v>
      </c>
      <c r="C87">
        <v>1.04</v>
      </c>
      <c r="D87">
        <v>0.97</v>
      </c>
    </row>
    <row r="88" spans="1:4" x14ac:dyDescent="0.25">
      <c r="A88" t="s">
        <v>1939</v>
      </c>
      <c r="B88" t="s">
        <v>1938</v>
      </c>
      <c r="C88">
        <v>1.06</v>
      </c>
      <c r="D88">
        <v>0.97</v>
      </c>
    </row>
    <row r="89" spans="1:4" x14ac:dyDescent="0.25">
      <c r="A89" t="s">
        <v>1935</v>
      </c>
      <c r="B89" t="s">
        <v>1934</v>
      </c>
      <c r="C89">
        <v>1.04</v>
      </c>
      <c r="D89">
        <v>0.97</v>
      </c>
    </row>
    <row r="90" spans="1:4" x14ac:dyDescent="0.25">
      <c r="A90" t="s">
        <v>1933</v>
      </c>
      <c r="B90" t="s">
        <v>1932</v>
      </c>
      <c r="C90">
        <v>1.06</v>
      </c>
      <c r="D90">
        <v>0.99</v>
      </c>
    </row>
    <row r="91" spans="1:4" x14ac:dyDescent="0.25">
      <c r="A91" t="s">
        <v>1929</v>
      </c>
      <c r="B91" t="s">
        <v>1928</v>
      </c>
      <c r="C91">
        <v>1.17</v>
      </c>
      <c r="D91">
        <v>1.0683</v>
      </c>
    </row>
    <row r="92" spans="1:4" x14ac:dyDescent="0.25">
      <c r="A92" t="s">
        <v>1927</v>
      </c>
      <c r="B92" t="s">
        <v>1926</v>
      </c>
      <c r="C92">
        <v>1.17</v>
      </c>
      <c r="D92">
        <v>1.0683</v>
      </c>
    </row>
    <row r="93" spans="1:4" x14ac:dyDescent="0.25">
      <c r="A93" t="s">
        <v>1925</v>
      </c>
      <c r="B93" t="s">
        <v>1924</v>
      </c>
      <c r="C93">
        <v>1.04</v>
      </c>
      <c r="D93">
        <v>1.04</v>
      </c>
    </row>
    <row r="94" spans="1:4" x14ac:dyDescent="0.25">
      <c r="A94" t="s">
        <v>1921</v>
      </c>
      <c r="B94" t="s">
        <v>1920</v>
      </c>
      <c r="C94">
        <v>1.17</v>
      </c>
      <c r="D94">
        <v>1.0683</v>
      </c>
    </row>
    <row r="95" spans="1:4" x14ac:dyDescent="0.25">
      <c r="A95" t="s">
        <v>1919</v>
      </c>
      <c r="B95" t="s">
        <v>1918</v>
      </c>
      <c r="C95">
        <v>1.04</v>
      </c>
      <c r="D95">
        <v>0.97</v>
      </c>
    </row>
    <row r="96" spans="1:4" x14ac:dyDescent="0.25">
      <c r="A96" t="s">
        <v>1915</v>
      </c>
      <c r="B96" t="s">
        <v>1914</v>
      </c>
      <c r="C96">
        <v>1.04</v>
      </c>
      <c r="D96">
        <v>0.97</v>
      </c>
    </row>
    <row r="97" spans="1:4" x14ac:dyDescent="0.25">
      <c r="A97" t="s">
        <v>1913</v>
      </c>
      <c r="B97" t="s">
        <v>1912</v>
      </c>
      <c r="C97">
        <v>1.04</v>
      </c>
      <c r="D97">
        <v>0.97</v>
      </c>
    </row>
    <row r="98" spans="1:4" x14ac:dyDescent="0.25">
      <c r="A98" t="s">
        <v>1909</v>
      </c>
      <c r="B98" t="s">
        <v>1908</v>
      </c>
      <c r="C98">
        <v>1.17</v>
      </c>
      <c r="D98">
        <v>1.0683</v>
      </c>
    </row>
    <row r="99" spans="1:4" x14ac:dyDescent="0.25">
      <c r="A99" t="s">
        <v>1907</v>
      </c>
      <c r="B99" t="s">
        <v>1906</v>
      </c>
      <c r="C99">
        <v>1.17</v>
      </c>
      <c r="D99">
        <v>1.0683</v>
      </c>
    </row>
    <row r="100" spans="1:4" x14ac:dyDescent="0.25">
      <c r="A100" t="s">
        <v>1903</v>
      </c>
      <c r="B100" t="s">
        <v>1902</v>
      </c>
      <c r="C100">
        <v>1.04</v>
      </c>
      <c r="D100">
        <v>0.97</v>
      </c>
    </row>
    <row r="101" spans="1:4" x14ac:dyDescent="0.25">
      <c r="A101" t="s">
        <v>1901</v>
      </c>
      <c r="B101" t="s">
        <v>1900</v>
      </c>
      <c r="C101">
        <v>1.17</v>
      </c>
      <c r="D101">
        <v>1.0640000000000001</v>
      </c>
    </row>
    <row r="102" spans="1:4" x14ac:dyDescent="0.25">
      <c r="A102" t="s">
        <v>1897</v>
      </c>
      <c r="B102" t="s">
        <v>1896</v>
      </c>
      <c r="C102">
        <v>1.0533000000000001</v>
      </c>
      <c r="D102">
        <v>0.98329999999999995</v>
      </c>
    </row>
    <row r="103" spans="1:4" x14ac:dyDescent="0.25">
      <c r="A103" t="s">
        <v>1895</v>
      </c>
      <c r="B103" t="s">
        <v>1894</v>
      </c>
      <c r="C103">
        <v>1.04</v>
      </c>
      <c r="D103">
        <v>0.97</v>
      </c>
    </row>
    <row r="104" spans="1:4" x14ac:dyDescent="0.25">
      <c r="A104" t="s">
        <v>1893</v>
      </c>
      <c r="B104" t="s">
        <v>1892</v>
      </c>
      <c r="C104">
        <v>1.0390000000000001</v>
      </c>
      <c r="D104">
        <v>0.97</v>
      </c>
    </row>
    <row r="105" spans="1:4" x14ac:dyDescent="0.25">
      <c r="A105" t="s">
        <v>1889</v>
      </c>
      <c r="B105" t="s">
        <v>1888</v>
      </c>
      <c r="C105">
        <v>1.04</v>
      </c>
      <c r="D105">
        <v>0.97010000000000018</v>
      </c>
    </row>
    <row r="106" spans="1:4" x14ac:dyDescent="0.25">
      <c r="A106" t="s">
        <v>1887</v>
      </c>
      <c r="B106" t="s">
        <v>1886</v>
      </c>
      <c r="C106">
        <v>1.17</v>
      </c>
      <c r="D106">
        <v>1.0683</v>
      </c>
    </row>
    <row r="107" spans="1:4" x14ac:dyDescent="0.25">
      <c r="A107" t="s">
        <v>1885</v>
      </c>
      <c r="B107" t="s">
        <v>1884</v>
      </c>
      <c r="C107">
        <v>1.06</v>
      </c>
      <c r="D107">
        <v>0.99</v>
      </c>
    </row>
    <row r="108" spans="1:4" x14ac:dyDescent="0.25">
      <c r="A108" t="s">
        <v>1883</v>
      </c>
      <c r="B108" t="s">
        <v>1882</v>
      </c>
      <c r="C108">
        <v>1.17</v>
      </c>
      <c r="D108">
        <v>1.0683</v>
      </c>
    </row>
    <row r="109" spans="1:4" x14ac:dyDescent="0.25">
      <c r="A109" t="s">
        <v>1881</v>
      </c>
      <c r="B109" t="s">
        <v>1880</v>
      </c>
      <c r="C109">
        <v>1.17</v>
      </c>
      <c r="D109">
        <v>1.0683</v>
      </c>
    </row>
    <row r="110" spans="1:4" x14ac:dyDescent="0.25">
      <c r="A110" t="s">
        <v>1879</v>
      </c>
      <c r="B110" t="s">
        <v>1878</v>
      </c>
      <c r="C110">
        <v>1.1525000000000003</v>
      </c>
      <c r="D110">
        <v>1.0570000000000002</v>
      </c>
    </row>
    <row r="111" spans="1:4" x14ac:dyDescent="0.25">
      <c r="A111" t="s">
        <v>1877</v>
      </c>
      <c r="B111" t="s">
        <v>1876</v>
      </c>
      <c r="C111">
        <v>1.17</v>
      </c>
      <c r="D111">
        <v>1.0684</v>
      </c>
    </row>
    <row r="112" spans="1:4" x14ac:dyDescent="0.25">
      <c r="A112" t="s">
        <v>1875</v>
      </c>
      <c r="B112" t="s">
        <v>1874</v>
      </c>
      <c r="C112">
        <v>1.17</v>
      </c>
      <c r="D112">
        <v>1.0683</v>
      </c>
    </row>
    <row r="113" spans="1:4" x14ac:dyDescent="0.25">
      <c r="A113" t="s">
        <v>1873</v>
      </c>
      <c r="B113" t="s">
        <v>1872</v>
      </c>
      <c r="C113">
        <v>1.17</v>
      </c>
      <c r="D113">
        <v>1.0683</v>
      </c>
    </row>
    <row r="114" spans="1:4" x14ac:dyDescent="0.25">
      <c r="A114" t="s">
        <v>1871</v>
      </c>
      <c r="B114" t="s">
        <v>1870</v>
      </c>
      <c r="C114">
        <v>1.0401</v>
      </c>
      <c r="D114">
        <v>0.97</v>
      </c>
    </row>
    <row r="115" spans="1:4" x14ac:dyDescent="0.25">
      <c r="A115" t="s">
        <v>1869</v>
      </c>
      <c r="B115" t="s">
        <v>1868</v>
      </c>
      <c r="C115">
        <v>1.17</v>
      </c>
      <c r="D115">
        <v>1.0683</v>
      </c>
    </row>
    <row r="116" spans="1:4" x14ac:dyDescent="0.25">
      <c r="A116" t="s">
        <v>1867</v>
      </c>
      <c r="B116" t="s">
        <v>1866</v>
      </c>
      <c r="C116">
        <v>1.17</v>
      </c>
      <c r="D116">
        <v>1.06</v>
      </c>
    </row>
    <row r="117" spans="1:4" x14ac:dyDescent="0.25">
      <c r="A117" t="s">
        <v>1865</v>
      </c>
      <c r="B117" t="s">
        <v>1864</v>
      </c>
      <c r="C117">
        <v>1.17</v>
      </c>
      <c r="D117">
        <v>1.0683</v>
      </c>
    </row>
    <row r="118" spans="1:4" x14ac:dyDescent="0.25">
      <c r="A118" t="s">
        <v>1863</v>
      </c>
      <c r="B118" t="s">
        <v>1862</v>
      </c>
      <c r="C118">
        <v>1.17</v>
      </c>
      <c r="D118">
        <v>1.0683</v>
      </c>
    </row>
    <row r="119" spans="1:4" x14ac:dyDescent="0.25">
      <c r="A119" t="s">
        <v>1861</v>
      </c>
      <c r="B119" t="s">
        <v>1860</v>
      </c>
      <c r="C119">
        <v>4.9200000000000001E-2</v>
      </c>
      <c r="D119">
        <v>4.5700000000000011E-2</v>
      </c>
    </row>
    <row r="120" spans="1:4" x14ac:dyDescent="0.25">
      <c r="A120" t="s">
        <v>1859</v>
      </c>
      <c r="B120" t="s">
        <v>1858</v>
      </c>
      <c r="C120">
        <v>1.04</v>
      </c>
      <c r="D120">
        <v>0.97</v>
      </c>
    </row>
    <row r="121" spans="1:4" x14ac:dyDescent="0.25">
      <c r="A121" t="s">
        <v>1857</v>
      </c>
      <c r="B121" t="s">
        <v>1856</v>
      </c>
      <c r="C121">
        <v>1.06</v>
      </c>
      <c r="D121">
        <v>0.99</v>
      </c>
    </row>
    <row r="122" spans="1:4" x14ac:dyDescent="0.25">
      <c r="A122" t="s">
        <v>1855</v>
      </c>
      <c r="B122" t="s">
        <v>1854</v>
      </c>
      <c r="C122">
        <v>1.04</v>
      </c>
      <c r="D122">
        <v>0.97</v>
      </c>
    </row>
    <row r="123" spans="1:4" x14ac:dyDescent="0.25">
      <c r="A123" t="s">
        <v>1853</v>
      </c>
      <c r="B123" t="s">
        <v>1852</v>
      </c>
      <c r="C123">
        <v>1.04</v>
      </c>
      <c r="D123">
        <v>0.97</v>
      </c>
    </row>
    <row r="124" spans="1:4" x14ac:dyDescent="0.25">
      <c r="A124" t="s">
        <v>1851</v>
      </c>
      <c r="B124" t="s">
        <v>1850</v>
      </c>
      <c r="C124">
        <v>1.17</v>
      </c>
      <c r="D124">
        <v>1.0683</v>
      </c>
    </row>
    <row r="125" spans="1:4" x14ac:dyDescent="0.25">
      <c r="A125" t="s">
        <v>1849</v>
      </c>
      <c r="B125" t="s">
        <v>1848</v>
      </c>
      <c r="C125">
        <v>1.17</v>
      </c>
      <c r="D125">
        <v>1.0684</v>
      </c>
    </row>
    <row r="126" spans="1:4" x14ac:dyDescent="0.25">
      <c r="A126" t="s">
        <v>1847</v>
      </c>
      <c r="B126" t="s">
        <v>1846</v>
      </c>
      <c r="C126">
        <v>1.119</v>
      </c>
      <c r="D126">
        <v>1.0353000000000001</v>
      </c>
    </row>
    <row r="127" spans="1:4" x14ac:dyDescent="0.25">
      <c r="A127" t="s">
        <v>1845</v>
      </c>
      <c r="B127" t="s">
        <v>1844</v>
      </c>
      <c r="C127">
        <v>1.17</v>
      </c>
      <c r="D127">
        <v>1.0683</v>
      </c>
    </row>
    <row r="128" spans="1:4" x14ac:dyDescent="0.25">
      <c r="A128" t="s">
        <v>1843</v>
      </c>
      <c r="B128" t="s">
        <v>1842</v>
      </c>
      <c r="C128">
        <v>1.0401</v>
      </c>
      <c r="D128">
        <v>0.97</v>
      </c>
    </row>
    <row r="129" spans="1:4" x14ac:dyDescent="0.25">
      <c r="A129" t="s">
        <v>1841</v>
      </c>
      <c r="B129" t="s">
        <v>1840</v>
      </c>
      <c r="C129">
        <v>1.17</v>
      </c>
      <c r="D129">
        <v>1.0683</v>
      </c>
    </row>
    <row r="130" spans="1:4" x14ac:dyDescent="0.25">
      <c r="A130" t="s">
        <v>1839</v>
      </c>
      <c r="B130" t="s">
        <v>1838</v>
      </c>
      <c r="C130">
        <v>1.17</v>
      </c>
      <c r="D130">
        <v>1.0683</v>
      </c>
    </row>
    <row r="131" spans="1:4" x14ac:dyDescent="0.25">
      <c r="A131" t="s">
        <v>1837</v>
      </c>
      <c r="B131" t="s">
        <v>1836</v>
      </c>
      <c r="C131">
        <v>1.04</v>
      </c>
      <c r="D131">
        <v>0.97</v>
      </c>
    </row>
    <row r="132" spans="1:4" x14ac:dyDescent="0.25">
      <c r="A132" t="s">
        <v>1835</v>
      </c>
      <c r="B132" t="s">
        <v>1834</v>
      </c>
      <c r="C132">
        <v>1.17</v>
      </c>
      <c r="D132">
        <v>1.0683</v>
      </c>
    </row>
    <row r="133" spans="1:4" x14ac:dyDescent="0.25">
      <c r="A133" t="s">
        <v>1833</v>
      </c>
      <c r="B133" t="s">
        <v>1832</v>
      </c>
      <c r="C133">
        <v>1.17</v>
      </c>
      <c r="D133">
        <v>1.0683</v>
      </c>
    </row>
    <row r="134" spans="1:4" x14ac:dyDescent="0.25">
      <c r="A134" t="s">
        <v>1831</v>
      </c>
      <c r="B134" t="s">
        <v>1830</v>
      </c>
      <c r="C134">
        <v>1.06</v>
      </c>
      <c r="D134">
        <v>0.99</v>
      </c>
    </row>
    <row r="135" spans="1:4" x14ac:dyDescent="0.25">
      <c r="A135" t="s">
        <v>1829</v>
      </c>
      <c r="B135" t="s">
        <v>1828</v>
      </c>
      <c r="C135">
        <v>1.06</v>
      </c>
      <c r="D135">
        <v>0.99</v>
      </c>
    </row>
    <row r="136" spans="1:4" x14ac:dyDescent="0.25">
      <c r="A136" t="s">
        <v>1827</v>
      </c>
      <c r="B136" t="s">
        <v>1826</v>
      </c>
      <c r="C136">
        <v>1.17</v>
      </c>
      <c r="D136">
        <v>1.0683</v>
      </c>
    </row>
    <row r="137" spans="1:4" x14ac:dyDescent="0.25">
      <c r="A137" t="s">
        <v>1825</v>
      </c>
      <c r="B137" t="s">
        <v>1824</v>
      </c>
      <c r="C137">
        <v>1.04</v>
      </c>
      <c r="D137">
        <v>1.0683</v>
      </c>
    </row>
    <row r="138" spans="1:4" x14ac:dyDescent="0.25">
      <c r="A138" t="s">
        <v>1823</v>
      </c>
      <c r="B138" t="s">
        <v>1822</v>
      </c>
      <c r="C138">
        <v>1.04</v>
      </c>
      <c r="D138">
        <v>0.97</v>
      </c>
    </row>
    <row r="139" spans="1:4" x14ac:dyDescent="0.25">
      <c r="A139" t="s">
        <v>1821</v>
      </c>
      <c r="B139" t="s">
        <v>1820</v>
      </c>
      <c r="C139">
        <v>1.04</v>
      </c>
      <c r="D139">
        <v>0.97</v>
      </c>
    </row>
    <row r="140" spans="1:4" x14ac:dyDescent="0.25">
      <c r="A140" t="s">
        <v>1819</v>
      </c>
      <c r="B140" t="s">
        <v>1818</v>
      </c>
      <c r="C140">
        <v>1.17</v>
      </c>
      <c r="D140">
        <v>1.0683</v>
      </c>
    </row>
    <row r="141" spans="1:4" x14ac:dyDescent="0.25">
      <c r="A141" t="s">
        <v>1817</v>
      </c>
      <c r="B141" t="s">
        <v>1816</v>
      </c>
      <c r="C141">
        <v>1.17</v>
      </c>
      <c r="D141">
        <v>1.0683</v>
      </c>
    </row>
    <row r="142" spans="1:4" x14ac:dyDescent="0.25">
      <c r="A142" t="s">
        <v>1815</v>
      </c>
      <c r="B142" t="s">
        <v>1814</v>
      </c>
      <c r="C142">
        <v>1.04</v>
      </c>
      <c r="D142">
        <v>0.97</v>
      </c>
    </row>
    <row r="143" spans="1:4" x14ac:dyDescent="0.25">
      <c r="A143" t="s">
        <v>1813</v>
      </c>
      <c r="B143" t="s">
        <v>1812</v>
      </c>
      <c r="C143">
        <v>1.04</v>
      </c>
      <c r="D143">
        <v>0.97</v>
      </c>
    </row>
    <row r="144" spans="1:4" x14ac:dyDescent="0.25">
      <c r="A144" t="s">
        <v>1811</v>
      </c>
      <c r="B144" t="s">
        <v>1810</v>
      </c>
      <c r="C144">
        <v>1.17</v>
      </c>
      <c r="D144">
        <v>1.0683</v>
      </c>
    </row>
    <row r="145" spans="1:4" x14ac:dyDescent="0.25">
      <c r="A145" t="s">
        <v>1809</v>
      </c>
      <c r="B145" t="s">
        <v>1808</v>
      </c>
      <c r="C145">
        <v>1.17</v>
      </c>
      <c r="D145">
        <v>1.0683</v>
      </c>
    </row>
    <row r="146" spans="1:4" x14ac:dyDescent="0.25">
      <c r="A146" t="s">
        <v>1807</v>
      </c>
      <c r="B146" t="s">
        <v>824</v>
      </c>
      <c r="C146">
        <v>1.04</v>
      </c>
      <c r="D146">
        <v>0.97</v>
      </c>
    </row>
    <row r="147" spans="1:4" x14ac:dyDescent="0.25">
      <c r="A147" t="s">
        <v>1806</v>
      </c>
      <c r="B147" t="s">
        <v>1805</v>
      </c>
      <c r="C147">
        <v>1.04</v>
      </c>
      <c r="D147">
        <v>0.97</v>
      </c>
    </row>
    <row r="148" spans="1:4" x14ac:dyDescent="0.25">
      <c r="A148" t="s">
        <v>1804</v>
      </c>
      <c r="B148" t="s">
        <v>1803</v>
      </c>
      <c r="C148">
        <v>1.04</v>
      </c>
      <c r="D148">
        <v>0.97</v>
      </c>
    </row>
    <row r="149" spans="1:4" x14ac:dyDescent="0.25">
      <c r="A149" t="s">
        <v>1802</v>
      </c>
      <c r="B149" t="s">
        <v>1801</v>
      </c>
      <c r="C149">
        <v>1.08</v>
      </c>
      <c r="D149">
        <v>1.01</v>
      </c>
    </row>
    <row r="150" spans="1:4" x14ac:dyDescent="0.25">
      <c r="A150" t="s">
        <v>1800</v>
      </c>
      <c r="B150" t="s">
        <v>1799</v>
      </c>
      <c r="C150">
        <v>1.04</v>
      </c>
      <c r="D150">
        <v>0.97</v>
      </c>
    </row>
    <row r="151" spans="1:4" x14ac:dyDescent="0.25">
      <c r="A151" t="s">
        <v>1798</v>
      </c>
      <c r="B151" t="s">
        <v>1797</v>
      </c>
      <c r="C151">
        <v>1.17</v>
      </c>
      <c r="D151">
        <v>1.0684</v>
      </c>
    </row>
    <row r="152" spans="1:4" x14ac:dyDescent="0.25">
      <c r="A152" t="s">
        <v>1796</v>
      </c>
      <c r="B152" t="s">
        <v>1795</v>
      </c>
      <c r="C152">
        <v>1.04</v>
      </c>
      <c r="D152">
        <v>0.97</v>
      </c>
    </row>
    <row r="153" spans="1:4" x14ac:dyDescent="0.25">
      <c r="A153" t="s">
        <v>1794</v>
      </c>
      <c r="B153" t="s">
        <v>1793</v>
      </c>
      <c r="C153">
        <v>1.17</v>
      </c>
      <c r="D153">
        <v>1.0683</v>
      </c>
    </row>
    <row r="154" spans="1:4" x14ac:dyDescent="0.25">
      <c r="A154" t="s">
        <v>1792</v>
      </c>
      <c r="B154" t="s">
        <v>1791</v>
      </c>
      <c r="C154">
        <v>1.1400000000000001</v>
      </c>
      <c r="D154">
        <v>1.0488999999999999</v>
      </c>
    </row>
    <row r="155" spans="1:4" x14ac:dyDescent="0.25">
      <c r="A155" t="s">
        <v>1790</v>
      </c>
      <c r="B155" t="s">
        <v>1789</v>
      </c>
      <c r="C155">
        <v>1.17</v>
      </c>
      <c r="D155">
        <v>1.0683</v>
      </c>
    </row>
    <row r="156" spans="1:4" x14ac:dyDescent="0.25">
      <c r="A156" t="s">
        <v>1788</v>
      </c>
      <c r="B156" t="s">
        <v>1787</v>
      </c>
      <c r="C156">
        <v>1.1400000000000001</v>
      </c>
      <c r="D156">
        <v>1.0488999999999999</v>
      </c>
    </row>
    <row r="157" spans="1:4" x14ac:dyDescent="0.25">
      <c r="A157" t="s">
        <v>1786</v>
      </c>
      <c r="B157" t="s">
        <v>1785</v>
      </c>
      <c r="C157">
        <v>1.17</v>
      </c>
      <c r="D157">
        <v>1.0683</v>
      </c>
    </row>
    <row r="158" spans="1:4" x14ac:dyDescent="0.25">
      <c r="A158" t="s">
        <v>1784</v>
      </c>
      <c r="B158" t="s">
        <v>1783</v>
      </c>
      <c r="C158">
        <v>1.17</v>
      </c>
      <c r="D158">
        <v>1.0683</v>
      </c>
    </row>
    <row r="159" spans="1:4" x14ac:dyDescent="0.25">
      <c r="A159" t="s">
        <v>1782</v>
      </c>
      <c r="B159" t="s">
        <v>1781</v>
      </c>
      <c r="C159">
        <v>1.17</v>
      </c>
      <c r="D159">
        <v>1.0683</v>
      </c>
    </row>
    <row r="160" spans="1:4" x14ac:dyDescent="0.25">
      <c r="A160" t="s">
        <v>1780</v>
      </c>
      <c r="B160" t="s">
        <v>1779</v>
      </c>
      <c r="C160">
        <v>1.17</v>
      </c>
      <c r="D160">
        <v>1.0683</v>
      </c>
    </row>
    <row r="161" spans="1:4" x14ac:dyDescent="0.25">
      <c r="A161" t="s">
        <v>1778</v>
      </c>
      <c r="B161" t="s">
        <v>1777</v>
      </c>
      <c r="C161">
        <v>1.17</v>
      </c>
      <c r="D161">
        <v>1.0683</v>
      </c>
    </row>
    <row r="162" spans="1:4" x14ac:dyDescent="0.25">
      <c r="A162" t="s">
        <v>1776</v>
      </c>
      <c r="B162" t="s">
        <v>1775</v>
      </c>
      <c r="C162">
        <v>1.17</v>
      </c>
      <c r="D162">
        <v>1.0683</v>
      </c>
    </row>
    <row r="163" spans="1:4" x14ac:dyDescent="0.25">
      <c r="A163" t="s">
        <v>1774</v>
      </c>
      <c r="B163" t="s">
        <v>1773</v>
      </c>
      <c r="C163">
        <v>1.17</v>
      </c>
      <c r="D163">
        <v>1.0683</v>
      </c>
    </row>
    <row r="164" spans="1:4" x14ac:dyDescent="0.25">
      <c r="A164" t="s">
        <v>1772</v>
      </c>
      <c r="B164" t="s">
        <v>350</v>
      </c>
      <c r="C164">
        <v>1.17</v>
      </c>
      <c r="D164">
        <v>1.0684</v>
      </c>
    </row>
    <row r="165" spans="1:4" x14ac:dyDescent="0.25">
      <c r="A165" t="s">
        <v>1771</v>
      </c>
      <c r="B165" t="s">
        <v>1770</v>
      </c>
      <c r="C165">
        <v>1.17</v>
      </c>
      <c r="D165">
        <v>1.0683</v>
      </c>
    </row>
    <row r="166" spans="1:4" x14ac:dyDescent="0.25">
      <c r="A166" t="s">
        <v>1769</v>
      </c>
      <c r="B166" t="s">
        <v>1768</v>
      </c>
      <c r="C166">
        <v>1.17</v>
      </c>
      <c r="D166">
        <v>1.0683</v>
      </c>
    </row>
    <row r="167" spans="1:4" x14ac:dyDescent="0.25">
      <c r="A167" t="s">
        <v>1767</v>
      </c>
      <c r="B167" t="s">
        <v>1766</v>
      </c>
      <c r="C167">
        <v>1.17</v>
      </c>
      <c r="D167">
        <v>1.0683</v>
      </c>
    </row>
    <row r="168" spans="1:4" x14ac:dyDescent="0.25">
      <c r="A168" t="s">
        <v>1765</v>
      </c>
      <c r="B168" t="s">
        <v>1764</v>
      </c>
      <c r="C168">
        <v>1.04</v>
      </c>
      <c r="D168">
        <v>0.97</v>
      </c>
    </row>
    <row r="169" spans="1:4" x14ac:dyDescent="0.25">
      <c r="A169" t="s">
        <v>1763</v>
      </c>
      <c r="B169" t="s">
        <v>1762</v>
      </c>
      <c r="C169">
        <v>1.04</v>
      </c>
      <c r="D169">
        <v>0.97</v>
      </c>
    </row>
    <row r="170" spans="1:4" x14ac:dyDescent="0.25">
      <c r="A170" t="s">
        <v>1761</v>
      </c>
      <c r="B170" t="s">
        <v>1760</v>
      </c>
      <c r="C170">
        <v>1.04</v>
      </c>
      <c r="D170">
        <v>0.97</v>
      </c>
    </row>
    <row r="171" spans="1:4" x14ac:dyDescent="0.25">
      <c r="A171" t="s">
        <v>1759</v>
      </c>
      <c r="B171" t="s">
        <v>1758</v>
      </c>
      <c r="C171">
        <v>1.04</v>
      </c>
      <c r="D171">
        <v>0.97</v>
      </c>
    </row>
    <row r="172" spans="1:4" x14ac:dyDescent="0.25">
      <c r="A172" t="s">
        <v>1757</v>
      </c>
      <c r="B172" t="s">
        <v>1756</v>
      </c>
      <c r="C172">
        <v>1.04</v>
      </c>
      <c r="D172">
        <v>0.97</v>
      </c>
    </row>
    <row r="173" spans="1:4" x14ac:dyDescent="0.25">
      <c r="A173" t="s">
        <v>1755</v>
      </c>
      <c r="B173" t="s">
        <v>1754</v>
      </c>
      <c r="C173">
        <v>1.04</v>
      </c>
      <c r="D173">
        <v>0.97</v>
      </c>
    </row>
    <row r="174" spans="1:4" x14ac:dyDescent="0.25">
      <c r="A174" t="s">
        <v>1753</v>
      </c>
      <c r="B174" t="s">
        <v>1752</v>
      </c>
      <c r="C174">
        <v>1.17</v>
      </c>
      <c r="D174">
        <v>1.0683</v>
      </c>
    </row>
    <row r="175" spans="1:4" x14ac:dyDescent="0.25">
      <c r="A175" t="s">
        <v>1751</v>
      </c>
      <c r="B175" t="s">
        <v>1750</v>
      </c>
      <c r="C175">
        <v>1.1300000000000001</v>
      </c>
      <c r="D175">
        <v>1.0424</v>
      </c>
    </row>
    <row r="176" spans="1:4" x14ac:dyDescent="0.25">
      <c r="A176" t="s">
        <v>1749</v>
      </c>
      <c r="B176" t="s">
        <v>1748</v>
      </c>
      <c r="C176">
        <v>1.17</v>
      </c>
      <c r="D176">
        <v>1.0683</v>
      </c>
    </row>
    <row r="177" spans="1:4" x14ac:dyDescent="0.25">
      <c r="A177" t="s">
        <v>1747</v>
      </c>
      <c r="B177" t="s">
        <v>1746</v>
      </c>
      <c r="C177">
        <v>1.04</v>
      </c>
      <c r="D177">
        <v>0.97</v>
      </c>
    </row>
    <row r="178" spans="1:4" x14ac:dyDescent="0.25">
      <c r="A178" t="s">
        <v>1745</v>
      </c>
      <c r="B178" t="s">
        <v>1744</v>
      </c>
      <c r="C178">
        <v>1.04</v>
      </c>
      <c r="D178">
        <v>0.97</v>
      </c>
    </row>
    <row r="179" spans="1:4" x14ac:dyDescent="0.25">
      <c r="A179" t="s">
        <v>1743</v>
      </c>
      <c r="B179" t="s">
        <v>1742</v>
      </c>
      <c r="C179">
        <v>1.1599999999999997</v>
      </c>
      <c r="D179">
        <v>1.0618000000000001</v>
      </c>
    </row>
    <row r="180" spans="1:4" x14ac:dyDescent="0.25">
      <c r="A180" t="s">
        <v>1741</v>
      </c>
      <c r="B180" t="s">
        <v>1740</v>
      </c>
      <c r="C180">
        <v>1.17</v>
      </c>
      <c r="D180">
        <v>1.0684</v>
      </c>
    </row>
    <row r="181" spans="1:4" x14ac:dyDescent="0.25">
      <c r="A181" t="s">
        <v>1739</v>
      </c>
      <c r="B181" t="s">
        <v>1738</v>
      </c>
      <c r="C181">
        <v>1.04</v>
      </c>
      <c r="D181">
        <v>0.97</v>
      </c>
    </row>
    <row r="182" spans="1:4" x14ac:dyDescent="0.25">
      <c r="A182" t="s">
        <v>1737</v>
      </c>
      <c r="B182" t="s">
        <v>1211</v>
      </c>
      <c r="C182">
        <v>1.1200000000000001</v>
      </c>
      <c r="D182">
        <v>1.0350000000000001</v>
      </c>
    </row>
    <row r="183" spans="1:4" x14ac:dyDescent="0.25">
      <c r="A183" t="s">
        <v>1736</v>
      </c>
      <c r="B183" t="s">
        <v>1735</v>
      </c>
      <c r="C183">
        <v>1.04</v>
      </c>
      <c r="D183">
        <v>0.97</v>
      </c>
    </row>
    <row r="184" spans="1:4" x14ac:dyDescent="0.25">
      <c r="A184" t="s">
        <v>1732</v>
      </c>
      <c r="B184" t="s">
        <v>1731</v>
      </c>
      <c r="C184">
        <v>1.04</v>
      </c>
      <c r="D184">
        <v>0.97</v>
      </c>
    </row>
    <row r="185" spans="1:4" x14ac:dyDescent="0.25">
      <c r="A185" t="s">
        <v>1730</v>
      </c>
      <c r="B185" t="s">
        <v>1729</v>
      </c>
      <c r="C185">
        <v>1.04</v>
      </c>
      <c r="D185">
        <v>0.97</v>
      </c>
    </row>
    <row r="186" spans="1:4" x14ac:dyDescent="0.25">
      <c r="A186" t="s">
        <v>1726</v>
      </c>
      <c r="B186" t="s">
        <v>1725</v>
      </c>
      <c r="C186">
        <v>1.04</v>
      </c>
      <c r="D186">
        <v>0.97</v>
      </c>
    </row>
    <row r="187" spans="1:4" x14ac:dyDescent="0.25">
      <c r="A187" t="s">
        <v>1724</v>
      </c>
      <c r="B187" t="s">
        <v>1723</v>
      </c>
      <c r="C187">
        <v>1.04</v>
      </c>
      <c r="D187">
        <v>0.97</v>
      </c>
    </row>
    <row r="188" spans="1:4" x14ac:dyDescent="0.25">
      <c r="A188" t="s">
        <v>1722</v>
      </c>
      <c r="B188" t="s">
        <v>1721</v>
      </c>
      <c r="C188">
        <v>1.17</v>
      </c>
      <c r="D188">
        <v>1.0683</v>
      </c>
    </row>
    <row r="189" spans="1:4" x14ac:dyDescent="0.25">
      <c r="A189" t="s">
        <v>1718</v>
      </c>
      <c r="B189" t="s">
        <v>1717</v>
      </c>
      <c r="C189">
        <v>1.17</v>
      </c>
      <c r="D189">
        <v>1.0683</v>
      </c>
    </row>
    <row r="190" spans="1:4" x14ac:dyDescent="0.25">
      <c r="A190" t="s">
        <v>1716</v>
      </c>
      <c r="B190" t="s">
        <v>1715</v>
      </c>
      <c r="C190">
        <v>1.04</v>
      </c>
      <c r="D190">
        <v>0.97</v>
      </c>
    </row>
    <row r="191" spans="1:4" x14ac:dyDescent="0.25">
      <c r="A191" t="s">
        <v>1712</v>
      </c>
      <c r="B191" t="s">
        <v>1711</v>
      </c>
      <c r="C191">
        <v>1.06</v>
      </c>
      <c r="D191">
        <v>0.99</v>
      </c>
    </row>
    <row r="192" spans="1:4" x14ac:dyDescent="0.25">
      <c r="A192" t="s">
        <v>1710</v>
      </c>
      <c r="B192" t="s">
        <v>1709</v>
      </c>
      <c r="C192">
        <v>1.08</v>
      </c>
      <c r="D192">
        <v>1.01</v>
      </c>
    </row>
    <row r="193" spans="1:4" x14ac:dyDescent="0.25">
      <c r="A193" t="s">
        <v>1706</v>
      </c>
      <c r="B193" t="s">
        <v>1705</v>
      </c>
      <c r="C193">
        <v>1.04</v>
      </c>
      <c r="D193">
        <v>0.97</v>
      </c>
    </row>
    <row r="194" spans="1:4" x14ac:dyDescent="0.25">
      <c r="A194" t="s">
        <v>1704</v>
      </c>
      <c r="B194" t="s">
        <v>1703</v>
      </c>
      <c r="C194">
        <v>1.04</v>
      </c>
      <c r="D194">
        <v>0.97</v>
      </c>
    </row>
    <row r="195" spans="1:4" x14ac:dyDescent="0.25">
      <c r="A195" t="s">
        <v>1700</v>
      </c>
      <c r="B195" t="s">
        <v>1699</v>
      </c>
      <c r="C195">
        <v>1.17</v>
      </c>
      <c r="D195">
        <v>1.0683</v>
      </c>
    </row>
    <row r="196" spans="1:4" x14ac:dyDescent="0.25">
      <c r="A196" t="s">
        <v>1698</v>
      </c>
      <c r="B196" t="s">
        <v>1697</v>
      </c>
      <c r="C196">
        <v>1.17</v>
      </c>
      <c r="D196">
        <v>1.0683</v>
      </c>
    </row>
    <row r="197" spans="1:4" x14ac:dyDescent="0.25">
      <c r="A197" t="s">
        <v>1694</v>
      </c>
      <c r="B197" t="s">
        <v>1693</v>
      </c>
      <c r="C197">
        <v>1.17</v>
      </c>
      <c r="D197">
        <v>1.0683</v>
      </c>
    </row>
    <row r="198" spans="1:4" x14ac:dyDescent="0.25">
      <c r="A198" t="s">
        <v>1692</v>
      </c>
      <c r="B198" t="s">
        <v>1691</v>
      </c>
      <c r="C198">
        <v>1.17</v>
      </c>
      <c r="D198">
        <v>1.0683</v>
      </c>
    </row>
    <row r="199" spans="1:4" x14ac:dyDescent="0.25">
      <c r="A199" t="s">
        <v>1690</v>
      </c>
      <c r="B199" t="s">
        <v>1689</v>
      </c>
      <c r="C199">
        <v>1.17</v>
      </c>
      <c r="D199">
        <v>1.0683</v>
      </c>
    </row>
    <row r="200" spans="1:4" x14ac:dyDescent="0.25">
      <c r="A200" t="s">
        <v>1686</v>
      </c>
      <c r="B200" t="s">
        <v>1685</v>
      </c>
      <c r="C200">
        <v>1.17</v>
      </c>
      <c r="D200">
        <v>1.0683</v>
      </c>
    </row>
    <row r="201" spans="1:4" x14ac:dyDescent="0.25">
      <c r="A201" t="s">
        <v>1684</v>
      </c>
      <c r="B201" t="s">
        <v>561</v>
      </c>
      <c r="C201">
        <v>1.04</v>
      </c>
      <c r="D201">
        <v>0.97</v>
      </c>
    </row>
    <row r="202" spans="1:4" x14ac:dyDescent="0.25">
      <c r="A202" t="s">
        <v>1681</v>
      </c>
      <c r="B202" t="s">
        <v>1680</v>
      </c>
      <c r="C202">
        <v>1.17</v>
      </c>
      <c r="D202">
        <v>1.0683</v>
      </c>
    </row>
    <row r="203" spans="1:4" x14ac:dyDescent="0.25">
      <c r="A203" t="s">
        <v>1679</v>
      </c>
      <c r="B203" t="s">
        <v>1678</v>
      </c>
      <c r="C203">
        <v>1.04</v>
      </c>
      <c r="D203">
        <v>0.97</v>
      </c>
    </row>
    <row r="204" spans="1:4" x14ac:dyDescent="0.25">
      <c r="A204" t="s">
        <v>1675</v>
      </c>
      <c r="B204" t="s">
        <v>1674</v>
      </c>
      <c r="C204">
        <v>1.04</v>
      </c>
      <c r="D204">
        <v>1.0359</v>
      </c>
    </row>
    <row r="205" spans="1:4" x14ac:dyDescent="0.25">
      <c r="A205" t="s">
        <v>1673</v>
      </c>
      <c r="B205" t="s">
        <v>1672</v>
      </c>
      <c r="C205">
        <v>1.17</v>
      </c>
      <c r="D205">
        <v>1.0683</v>
      </c>
    </row>
    <row r="206" spans="1:4" x14ac:dyDescent="0.25">
      <c r="A206" t="s">
        <v>1670</v>
      </c>
      <c r="B206" t="s">
        <v>1669</v>
      </c>
      <c r="C206">
        <v>1.17</v>
      </c>
      <c r="D206">
        <v>1.0683</v>
      </c>
    </row>
    <row r="207" spans="1:4" x14ac:dyDescent="0.25">
      <c r="A207" t="s">
        <v>1668</v>
      </c>
      <c r="B207" t="s">
        <v>1667</v>
      </c>
      <c r="C207">
        <v>1.17</v>
      </c>
      <c r="D207">
        <v>1.0683</v>
      </c>
    </row>
    <row r="208" spans="1:4" x14ac:dyDescent="0.25">
      <c r="A208" t="s">
        <v>1664</v>
      </c>
      <c r="B208" t="s">
        <v>1663</v>
      </c>
      <c r="C208">
        <v>1.04</v>
      </c>
      <c r="D208">
        <v>0.97</v>
      </c>
    </row>
    <row r="209" spans="1:4" x14ac:dyDescent="0.25">
      <c r="A209" t="s">
        <v>1662</v>
      </c>
      <c r="B209" t="s">
        <v>1661</v>
      </c>
      <c r="C209">
        <v>0.84210000000000018</v>
      </c>
      <c r="D209">
        <v>0.97</v>
      </c>
    </row>
    <row r="210" spans="1:4" x14ac:dyDescent="0.25">
      <c r="A210" t="s">
        <v>1658</v>
      </c>
      <c r="B210" t="s">
        <v>1657</v>
      </c>
      <c r="C210">
        <v>1.17</v>
      </c>
      <c r="D210">
        <v>1.0684</v>
      </c>
    </row>
    <row r="211" spans="1:4" x14ac:dyDescent="0.25">
      <c r="A211" t="s">
        <v>1656</v>
      </c>
      <c r="B211" t="s">
        <v>1655</v>
      </c>
      <c r="C211">
        <v>1.06</v>
      </c>
      <c r="D211">
        <v>0.99</v>
      </c>
    </row>
    <row r="212" spans="1:4" x14ac:dyDescent="0.25">
      <c r="A212" t="s">
        <v>1652</v>
      </c>
      <c r="B212" t="s">
        <v>1651</v>
      </c>
      <c r="C212">
        <v>1.17</v>
      </c>
      <c r="D212">
        <v>1.0683</v>
      </c>
    </row>
    <row r="213" spans="1:4" x14ac:dyDescent="0.25">
      <c r="A213" t="s">
        <v>1650</v>
      </c>
      <c r="B213" t="s">
        <v>1649</v>
      </c>
      <c r="C213">
        <v>1.17</v>
      </c>
      <c r="D213">
        <v>1.0683</v>
      </c>
    </row>
    <row r="214" spans="1:4" x14ac:dyDescent="0.25">
      <c r="A214" t="s">
        <v>1646</v>
      </c>
      <c r="B214" t="s">
        <v>1645</v>
      </c>
      <c r="C214">
        <v>1.17</v>
      </c>
      <c r="D214">
        <v>1.0683</v>
      </c>
    </row>
    <row r="215" spans="1:4" x14ac:dyDescent="0.25">
      <c r="A215" t="s">
        <v>1644</v>
      </c>
      <c r="B215" t="s">
        <v>1643</v>
      </c>
      <c r="C215">
        <v>1.17</v>
      </c>
      <c r="D215">
        <v>1.0683</v>
      </c>
    </row>
    <row r="216" spans="1:4" x14ac:dyDescent="0.25">
      <c r="A216" t="s">
        <v>1640</v>
      </c>
      <c r="B216" t="s">
        <v>1639</v>
      </c>
      <c r="C216">
        <v>1.04</v>
      </c>
      <c r="D216">
        <v>0.97</v>
      </c>
    </row>
    <row r="217" spans="1:4" x14ac:dyDescent="0.25">
      <c r="A217" t="s">
        <v>1638</v>
      </c>
      <c r="B217" t="s">
        <v>1637</v>
      </c>
      <c r="C217">
        <v>1.17</v>
      </c>
      <c r="D217">
        <v>1.0683</v>
      </c>
    </row>
    <row r="218" spans="1:4" x14ac:dyDescent="0.25">
      <c r="A218" t="s">
        <v>1636</v>
      </c>
      <c r="B218" t="s">
        <v>1635</v>
      </c>
      <c r="C218">
        <v>1.17</v>
      </c>
      <c r="D218">
        <v>1.0683</v>
      </c>
    </row>
    <row r="219" spans="1:4" x14ac:dyDescent="0.25">
      <c r="A219" t="s">
        <v>1634</v>
      </c>
      <c r="B219" t="s">
        <v>1633</v>
      </c>
      <c r="C219">
        <v>1.1200000000000001</v>
      </c>
      <c r="D219">
        <v>0.97</v>
      </c>
    </row>
    <row r="220" spans="1:4" x14ac:dyDescent="0.25">
      <c r="A220" t="s">
        <v>1632</v>
      </c>
      <c r="B220" t="s">
        <v>1631</v>
      </c>
      <c r="C220">
        <v>1.17</v>
      </c>
      <c r="D220">
        <v>1.0683</v>
      </c>
    </row>
    <row r="221" spans="1:4" x14ac:dyDescent="0.25">
      <c r="A221" t="s">
        <v>1630</v>
      </c>
      <c r="B221" t="s">
        <v>1629</v>
      </c>
      <c r="C221">
        <v>1.04</v>
      </c>
      <c r="D221">
        <v>0.97</v>
      </c>
    </row>
    <row r="222" spans="1:4" x14ac:dyDescent="0.25">
      <c r="A222" t="s">
        <v>1628</v>
      </c>
      <c r="B222" t="s">
        <v>1627</v>
      </c>
      <c r="C222">
        <v>0.96</v>
      </c>
      <c r="D222">
        <v>0.97</v>
      </c>
    </row>
    <row r="223" spans="1:4" x14ac:dyDescent="0.25">
      <c r="A223" t="s">
        <v>1626</v>
      </c>
      <c r="B223" t="s">
        <v>1625</v>
      </c>
      <c r="C223">
        <v>1.04</v>
      </c>
      <c r="D223">
        <v>0.97</v>
      </c>
    </row>
    <row r="224" spans="1:4" x14ac:dyDescent="0.25">
      <c r="A224" t="s">
        <v>1624</v>
      </c>
      <c r="B224" t="s">
        <v>1623</v>
      </c>
      <c r="C224">
        <v>1.04</v>
      </c>
      <c r="D224">
        <v>0.97</v>
      </c>
    </row>
    <row r="225" spans="1:4" x14ac:dyDescent="0.25">
      <c r="A225" t="s">
        <v>1622</v>
      </c>
      <c r="B225" t="s">
        <v>1621</v>
      </c>
      <c r="C225">
        <v>1.04</v>
      </c>
      <c r="D225">
        <v>0.97</v>
      </c>
    </row>
    <row r="226" spans="1:4" x14ac:dyDescent="0.25">
      <c r="A226" t="s">
        <v>1620</v>
      </c>
      <c r="B226" t="s">
        <v>1619</v>
      </c>
      <c r="C226">
        <v>1.17</v>
      </c>
      <c r="D226">
        <v>1.0683</v>
      </c>
    </row>
    <row r="227" spans="1:4" x14ac:dyDescent="0.25">
      <c r="A227" t="s">
        <v>1618</v>
      </c>
      <c r="B227" t="s">
        <v>1617</v>
      </c>
      <c r="C227">
        <v>1.06</v>
      </c>
      <c r="D227">
        <v>0.99</v>
      </c>
    </row>
    <row r="228" spans="1:4" x14ac:dyDescent="0.25">
      <c r="A228" t="s">
        <v>1616</v>
      </c>
      <c r="B228" t="s">
        <v>1615</v>
      </c>
      <c r="C228">
        <v>1.17</v>
      </c>
      <c r="D228">
        <v>1.0683</v>
      </c>
    </row>
    <row r="229" spans="1:4" x14ac:dyDescent="0.25">
      <c r="A229" t="s">
        <v>1614</v>
      </c>
      <c r="B229" t="s">
        <v>1613</v>
      </c>
      <c r="C229">
        <v>1.04</v>
      </c>
      <c r="D229">
        <v>0.97</v>
      </c>
    </row>
    <row r="230" spans="1:4" x14ac:dyDescent="0.25">
      <c r="A230" t="s">
        <v>1612</v>
      </c>
      <c r="B230" t="s">
        <v>1611</v>
      </c>
      <c r="C230">
        <v>1.04</v>
      </c>
      <c r="D230">
        <v>0.97</v>
      </c>
    </row>
    <row r="231" spans="1:4" x14ac:dyDescent="0.25">
      <c r="A231" t="s">
        <v>1610</v>
      </c>
      <c r="B231" t="s">
        <v>1609</v>
      </c>
      <c r="C231">
        <v>1.04</v>
      </c>
      <c r="D231">
        <v>0.97</v>
      </c>
    </row>
    <row r="232" spans="1:4" x14ac:dyDescent="0.25">
      <c r="A232" t="s">
        <v>1608</v>
      </c>
      <c r="B232" t="s">
        <v>1607</v>
      </c>
      <c r="C232">
        <v>1.04</v>
      </c>
      <c r="D232">
        <v>0.97</v>
      </c>
    </row>
    <row r="233" spans="1:4" x14ac:dyDescent="0.25">
      <c r="A233" t="s">
        <v>1606</v>
      </c>
      <c r="B233" t="s">
        <v>1605</v>
      </c>
      <c r="C233">
        <v>1.17</v>
      </c>
      <c r="D233">
        <v>1.0684</v>
      </c>
    </row>
    <row r="234" spans="1:4" x14ac:dyDescent="0.25">
      <c r="A234" t="s">
        <v>1604</v>
      </c>
      <c r="B234" t="s">
        <v>1603</v>
      </c>
      <c r="C234">
        <v>1.0733000000000001</v>
      </c>
      <c r="D234">
        <v>1.0088000000000001</v>
      </c>
    </row>
    <row r="235" spans="1:4" x14ac:dyDescent="0.25">
      <c r="A235" t="s">
        <v>1602</v>
      </c>
      <c r="B235" t="s">
        <v>1601</v>
      </c>
      <c r="C235">
        <v>1.04</v>
      </c>
      <c r="D235">
        <v>0.97</v>
      </c>
    </row>
    <row r="236" spans="1:4" x14ac:dyDescent="0.25">
      <c r="A236" t="s">
        <v>1600</v>
      </c>
      <c r="B236" t="s">
        <v>1599</v>
      </c>
      <c r="C236">
        <v>1.04</v>
      </c>
      <c r="D236">
        <v>0.97</v>
      </c>
    </row>
    <row r="237" spans="1:4" x14ac:dyDescent="0.25">
      <c r="A237" t="s">
        <v>1598</v>
      </c>
      <c r="B237" t="s">
        <v>1597</v>
      </c>
      <c r="C237">
        <v>1.04</v>
      </c>
      <c r="D237">
        <v>0.97</v>
      </c>
    </row>
    <row r="238" spans="1:4" x14ac:dyDescent="0.25">
      <c r="A238" t="s">
        <v>1596</v>
      </c>
      <c r="B238" t="s">
        <v>1595</v>
      </c>
      <c r="C238">
        <v>1.17</v>
      </c>
      <c r="D238">
        <v>1.0683</v>
      </c>
    </row>
    <row r="239" spans="1:4" x14ac:dyDescent="0.25">
      <c r="A239" t="s">
        <v>1594</v>
      </c>
      <c r="B239" t="s">
        <v>1593</v>
      </c>
      <c r="C239">
        <v>1.17</v>
      </c>
      <c r="D239">
        <v>1.0683</v>
      </c>
    </row>
    <row r="240" spans="1:4" x14ac:dyDescent="0.25">
      <c r="A240" t="s">
        <v>1592</v>
      </c>
      <c r="B240" t="s">
        <v>1591</v>
      </c>
      <c r="C240">
        <v>1.04</v>
      </c>
      <c r="D240">
        <v>0.97</v>
      </c>
    </row>
    <row r="241" spans="1:4" x14ac:dyDescent="0.25">
      <c r="A241" t="s">
        <v>1590</v>
      </c>
      <c r="B241" t="s">
        <v>1589</v>
      </c>
      <c r="C241">
        <v>1.17</v>
      </c>
      <c r="D241">
        <v>1.0683</v>
      </c>
    </row>
    <row r="242" spans="1:4" x14ac:dyDescent="0.25">
      <c r="A242" t="s">
        <v>1588</v>
      </c>
      <c r="B242" t="s">
        <v>1587</v>
      </c>
      <c r="C242">
        <v>1.17</v>
      </c>
      <c r="D242">
        <v>1.0683</v>
      </c>
    </row>
    <row r="243" spans="1:4" x14ac:dyDescent="0.25">
      <c r="A243" t="s">
        <v>1586</v>
      </c>
      <c r="B243" t="s">
        <v>1585</v>
      </c>
      <c r="C243">
        <v>1.17</v>
      </c>
      <c r="D243">
        <v>1.0683</v>
      </c>
    </row>
    <row r="244" spans="1:4" x14ac:dyDescent="0.25">
      <c r="A244" t="s">
        <v>1584</v>
      </c>
      <c r="B244" t="s">
        <v>1583</v>
      </c>
      <c r="C244">
        <v>1.17</v>
      </c>
      <c r="D244">
        <v>1.0638000000000001</v>
      </c>
    </row>
    <row r="245" spans="1:4" x14ac:dyDescent="0.25">
      <c r="A245" t="s">
        <v>1582</v>
      </c>
      <c r="B245" t="s">
        <v>1581</v>
      </c>
      <c r="C245">
        <v>1.17</v>
      </c>
      <c r="D245">
        <v>1.0683</v>
      </c>
    </row>
    <row r="246" spans="1:4" x14ac:dyDescent="0.25">
      <c r="A246" t="s">
        <v>1580</v>
      </c>
      <c r="B246" t="s">
        <v>1579</v>
      </c>
      <c r="C246">
        <v>1.04</v>
      </c>
      <c r="D246">
        <v>0.97</v>
      </c>
    </row>
    <row r="247" spans="1:4" x14ac:dyDescent="0.25">
      <c r="A247" t="s">
        <v>1578</v>
      </c>
      <c r="B247" t="s">
        <v>1577</v>
      </c>
      <c r="C247">
        <v>1.17</v>
      </c>
      <c r="D247">
        <v>1.0683</v>
      </c>
    </row>
    <row r="248" spans="1:4" x14ac:dyDescent="0.25">
      <c r="A248" t="s">
        <v>1576</v>
      </c>
      <c r="B248" t="s">
        <v>1575</v>
      </c>
      <c r="C248">
        <v>1.17</v>
      </c>
      <c r="D248">
        <v>1.0683</v>
      </c>
    </row>
    <row r="249" spans="1:4" x14ac:dyDescent="0.25">
      <c r="A249" t="s">
        <v>1574</v>
      </c>
      <c r="B249" t="s">
        <v>1573</v>
      </c>
      <c r="C249">
        <v>1.17</v>
      </c>
      <c r="D249">
        <v>1.0683</v>
      </c>
    </row>
    <row r="250" spans="1:4" x14ac:dyDescent="0.25">
      <c r="A250" t="s">
        <v>1572</v>
      </c>
      <c r="B250" t="s">
        <v>1571</v>
      </c>
      <c r="C250">
        <v>1.17</v>
      </c>
      <c r="D250">
        <v>1.0683</v>
      </c>
    </row>
    <row r="251" spans="1:4" x14ac:dyDescent="0.25">
      <c r="A251" t="s">
        <v>1570</v>
      </c>
      <c r="B251" t="s">
        <v>1569</v>
      </c>
      <c r="C251">
        <v>1.04</v>
      </c>
      <c r="D251">
        <v>0.97</v>
      </c>
    </row>
    <row r="252" spans="1:4" x14ac:dyDescent="0.25">
      <c r="A252" t="s">
        <v>1568</v>
      </c>
      <c r="B252" t="s">
        <v>1567</v>
      </c>
      <c r="C252">
        <v>1.17</v>
      </c>
      <c r="D252">
        <v>1.0683</v>
      </c>
    </row>
    <row r="253" spans="1:4" x14ac:dyDescent="0.25">
      <c r="A253" t="s">
        <v>1566</v>
      </c>
      <c r="B253" t="s">
        <v>1565</v>
      </c>
      <c r="C253">
        <v>1.17</v>
      </c>
      <c r="D253">
        <v>1.0683</v>
      </c>
    </row>
    <row r="254" spans="1:4" x14ac:dyDescent="0.25">
      <c r="A254" t="s">
        <v>1564</v>
      </c>
      <c r="B254" t="s">
        <v>1563</v>
      </c>
      <c r="C254">
        <v>1.17</v>
      </c>
      <c r="D254">
        <v>1.0683</v>
      </c>
    </row>
    <row r="255" spans="1:4" x14ac:dyDescent="0.25">
      <c r="A255" t="s">
        <v>1562</v>
      </c>
      <c r="B255" t="s">
        <v>1561</v>
      </c>
      <c r="C255">
        <v>1.1089</v>
      </c>
      <c r="D255">
        <v>1.0286999999999999</v>
      </c>
    </row>
    <row r="256" spans="1:4" x14ac:dyDescent="0.25">
      <c r="A256" t="s">
        <v>1560</v>
      </c>
      <c r="B256" t="s">
        <v>1559</v>
      </c>
      <c r="C256">
        <v>1.17</v>
      </c>
      <c r="D256">
        <v>1.0683</v>
      </c>
    </row>
    <row r="257" spans="1:4" x14ac:dyDescent="0.25">
      <c r="A257" t="s">
        <v>1558</v>
      </c>
      <c r="B257" t="s">
        <v>1557</v>
      </c>
      <c r="C257">
        <v>1.04</v>
      </c>
      <c r="D257">
        <v>0.97</v>
      </c>
    </row>
    <row r="258" spans="1:4" x14ac:dyDescent="0.25">
      <c r="A258" t="s">
        <v>1556</v>
      </c>
      <c r="B258" t="s">
        <v>1555</v>
      </c>
      <c r="C258">
        <v>1.17</v>
      </c>
      <c r="D258">
        <v>1.0683</v>
      </c>
    </row>
    <row r="259" spans="1:4" x14ac:dyDescent="0.25">
      <c r="A259" t="s">
        <v>1554</v>
      </c>
      <c r="B259" t="s">
        <v>1553</v>
      </c>
      <c r="C259">
        <v>1.0901000000000001</v>
      </c>
      <c r="D259">
        <v>1.0165</v>
      </c>
    </row>
    <row r="260" spans="1:4" x14ac:dyDescent="0.25">
      <c r="A260" t="s">
        <v>1552</v>
      </c>
      <c r="B260" t="s">
        <v>1551</v>
      </c>
      <c r="C260">
        <v>0.98160000000000003</v>
      </c>
      <c r="D260">
        <v>0.97</v>
      </c>
    </row>
    <row r="261" spans="1:4" x14ac:dyDescent="0.25">
      <c r="A261" t="s">
        <v>1550</v>
      </c>
      <c r="B261" t="s">
        <v>1549</v>
      </c>
      <c r="C261">
        <v>1.04</v>
      </c>
      <c r="D261">
        <v>0.97</v>
      </c>
    </row>
    <row r="262" spans="1:4" x14ac:dyDescent="0.25">
      <c r="A262" t="s">
        <v>1548</v>
      </c>
      <c r="B262" t="s">
        <v>1547</v>
      </c>
      <c r="C262">
        <v>1.17</v>
      </c>
      <c r="D262">
        <v>1.0683</v>
      </c>
    </row>
    <row r="263" spans="1:4" x14ac:dyDescent="0.25">
      <c r="A263" t="s">
        <v>1546</v>
      </c>
      <c r="B263" t="s">
        <v>1545</v>
      </c>
      <c r="C263">
        <v>1.06</v>
      </c>
      <c r="D263">
        <v>0.99</v>
      </c>
    </row>
    <row r="264" spans="1:4" x14ac:dyDescent="0.25">
      <c r="A264" t="s">
        <v>1544</v>
      </c>
      <c r="B264" t="s">
        <v>1543</v>
      </c>
      <c r="C264">
        <v>1.17</v>
      </c>
      <c r="D264">
        <v>1.0683</v>
      </c>
    </row>
    <row r="265" spans="1:4" x14ac:dyDescent="0.25">
      <c r="A265" t="s">
        <v>1542</v>
      </c>
      <c r="B265" t="s">
        <v>1541</v>
      </c>
      <c r="C265">
        <v>1.04</v>
      </c>
      <c r="D265">
        <v>0.97</v>
      </c>
    </row>
    <row r="266" spans="1:4" x14ac:dyDescent="0.25">
      <c r="A266" t="s">
        <v>1540</v>
      </c>
      <c r="B266" t="s">
        <v>1539</v>
      </c>
      <c r="C266">
        <v>1.04</v>
      </c>
      <c r="D266">
        <v>0.97</v>
      </c>
    </row>
    <row r="267" spans="1:4" x14ac:dyDescent="0.25">
      <c r="A267" t="s">
        <v>1538</v>
      </c>
      <c r="B267" t="s">
        <v>1537</v>
      </c>
      <c r="C267">
        <v>1.04</v>
      </c>
      <c r="D267">
        <v>0.97</v>
      </c>
    </row>
    <row r="268" spans="1:4" x14ac:dyDescent="0.25">
      <c r="A268" t="s">
        <v>1536</v>
      </c>
      <c r="B268" t="s">
        <v>1535</v>
      </c>
      <c r="C268">
        <v>1.04</v>
      </c>
      <c r="D268">
        <v>0.97</v>
      </c>
    </row>
    <row r="269" spans="1:4" x14ac:dyDescent="0.25">
      <c r="A269" t="s">
        <v>1534</v>
      </c>
      <c r="B269" t="s">
        <v>1533</v>
      </c>
      <c r="C269">
        <v>1.155</v>
      </c>
      <c r="D269">
        <v>1.0586</v>
      </c>
    </row>
    <row r="270" spans="1:4" x14ac:dyDescent="0.25">
      <c r="A270" t="s">
        <v>1532</v>
      </c>
      <c r="B270" t="s">
        <v>1531</v>
      </c>
      <c r="C270">
        <v>1.04</v>
      </c>
      <c r="D270">
        <v>0.97</v>
      </c>
    </row>
    <row r="271" spans="1:4" x14ac:dyDescent="0.25">
      <c r="A271" t="s">
        <v>1530</v>
      </c>
      <c r="B271" t="s">
        <v>1529</v>
      </c>
      <c r="C271">
        <v>1.0374000000000001</v>
      </c>
      <c r="D271">
        <v>0.97</v>
      </c>
    </row>
    <row r="272" spans="1:4" x14ac:dyDescent="0.25">
      <c r="A272" t="s">
        <v>1528</v>
      </c>
      <c r="B272" t="s">
        <v>1527</v>
      </c>
      <c r="C272">
        <v>1.0401</v>
      </c>
      <c r="D272">
        <v>0.97010000000000018</v>
      </c>
    </row>
    <row r="273" spans="1:4" x14ac:dyDescent="0.25">
      <c r="A273" t="s">
        <v>1526</v>
      </c>
      <c r="B273" t="s">
        <v>1525</v>
      </c>
      <c r="C273">
        <v>1.04</v>
      </c>
      <c r="D273">
        <v>0.97</v>
      </c>
    </row>
    <row r="274" spans="1:4" x14ac:dyDescent="0.25">
      <c r="A274" t="s">
        <v>1524</v>
      </c>
      <c r="B274" t="s">
        <v>1523</v>
      </c>
      <c r="C274">
        <v>1.17</v>
      </c>
      <c r="D274">
        <v>1.06</v>
      </c>
    </row>
    <row r="275" spans="1:4" x14ac:dyDescent="0.25">
      <c r="A275" t="s">
        <v>1522</v>
      </c>
      <c r="B275" t="s">
        <v>1521</v>
      </c>
      <c r="C275">
        <v>1.04</v>
      </c>
      <c r="D275">
        <v>0.97</v>
      </c>
    </row>
    <row r="276" spans="1:4" x14ac:dyDescent="0.25">
      <c r="A276" t="s">
        <v>1520</v>
      </c>
      <c r="B276" t="s">
        <v>1519</v>
      </c>
      <c r="C276">
        <v>1.17</v>
      </c>
      <c r="D276">
        <v>1.0683</v>
      </c>
    </row>
    <row r="277" spans="1:4" x14ac:dyDescent="0.25">
      <c r="A277" t="s">
        <v>1518</v>
      </c>
      <c r="B277" t="s">
        <v>1517</v>
      </c>
      <c r="C277">
        <v>1.17</v>
      </c>
      <c r="D277">
        <v>1.0683</v>
      </c>
    </row>
    <row r="278" spans="1:4" x14ac:dyDescent="0.25">
      <c r="A278" t="s">
        <v>1516</v>
      </c>
      <c r="B278" t="s">
        <v>1515</v>
      </c>
      <c r="C278">
        <v>1.17</v>
      </c>
      <c r="D278">
        <v>1.0683</v>
      </c>
    </row>
    <row r="279" spans="1:4" x14ac:dyDescent="0.25">
      <c r="A279" t="s">
        <v>1514</v>
      </c>
      <c r="B279" t="s">
        <v>1513</v>
      </c>
      <c r="C279">
        <v>1.17</v>
      </c>
      <c r="D279">
        <v>1.0683</v>
      </c>
    </row>
    <row r="280" spans="1:4" x14ac:dyDescent="0.25">
      <c r="A280" t="s">
        <v>1512</v>
      </c>
      <c r="B280" t="s">
        <v>1511</v>
      </c>
      <c r="C280">
        <v>1.17</v>
      </c>
      <c r="D280">
        <v>1.0683</v>
      </c>
    </row>
    <row r="281" spans="1:4" x14ac:dyDescent="0.25">
      <c r="A281" t="s">
        <v>1510</v>
      </c>
      <c r="B281" t="s">
        <v>1509</v>
      </c>
      <c r="C281">
        <v>1.04</v>
      </c>
      <c r="D281">
        <v>0.97</v>
      </c>
    </row>
    <row r="282" spans="1:4" x14ac:dyDescent="0.25">
      <c r="A282" t="s">
        <v>1508</v>
      </c>
      <c r="B282" t="s">
        <v>1507</v>
      </c>
      <c r="C282">
        <v>1.04</v>
      </c>
      <c r="D282">
        <v>0.97</v>
      </c>
    </row>
    <row r="283" spans="1:4" x14ac:dyDescent="0.25">
      <c r="A283" t="s">
        <v>1506</v>
      </c>
      <c r="B283" t="s">
        <v>1505</v>
      </c>
      <c r="C283">
        <v>1.04</v>
      </c>
      <c r="D283">
        <v>0.97</v>
      </c>
    </row>
    <row r="284" spans="1:4" x14ac:dyDescent="0.25">
      <c r="A284" t="s">
        <v>1504</v>
      </c>
      <c r="B284" t="s">
        <v>1503</v>
      </c>
      <c r="C284">
        <v>1.06</v>
      </c>
      <c r="D284">
        <v>0.99</v>
      </c>
    </row>
    <row r="285" spans="1:4" x14ac:dyDescent="0.25">
      <c r="A285" t="s">
        <v>1502</v>
      </c>
      <c r="B285" t="s">
        <v>1501</v>
      </c>
      <c r="C285">
        <v>1.17</v>
      </c>
      <c r="D285">
        <v>1.0683</v>
      </c>
    </row>
    <row r="286" spans="1:4" x14ac:dyDescent="0.25">
      <c r="A286" t="s">
        <v>1500</v>
      </c>
      <c r="B286" t="s">
        <v>1499</v>
      </c>
      <c r="C286">
        <v>1.17</v>
      </c>
      <c r="D286">
        <v>1.0683</v>
      </c>
    </row>
    <row r="287" spans="1:4" x14ac:dyDescent="0.25">
      <c r="A287" t="s">
        <v>1498</v>
      </c>
      <c r="B287" t="s">
        <v>1497</v>
      </c>
      <c r="C287">
        <v>1.17</v>
      </c>
      <c r="D287">
        <v>1.0683</v>
      </c>
    </row>
    <row r="288" spans="1:4" x14ac:dyDescent="0.25">
      <c r="A288" t="s">
        <v>1496</v>
      </c>
      <c r="B288" t="s">
        <v>1495</v>
      </c>
      <c r="C288">
        <v>1.1400000000000001</v>
      </c>
      <c r="D288">
        <v>1.0488999999999999</v>
      </c>
    </row>
    <row r="289" spans="1:4" x14ac:dyDescent="0.25">
      <c r="A289" t="s">
        <v>1494</v>
      </c>
      <c r="B289" t="s">
        <v>1493</v>
      </c>
      <c r="C289">
        <v>1.17</v>
      </c>
      <c r="D289">
        <v>1.0683</v>
      </c>
    </row>
    <row r="290" spans="1:4" x14ac:dyDescent="0.25">
      <c r="A290" t="s">
        <v>1492</v>
      </c>
      <c r="B290" t="s">
        <v>1491</v>
      </c>
      <c r="C290">
        <v>1.06</v>
      </c>
      <c r="D290">
        <v>0.97</v>
      </c>
    </row>
    <row r="291" spans="1:4" x14ac:dyDescent="0.25">
      <c r="A291" t="s">
        <v>1490</v>
      </c>
      <c r="B291" t="s">
        <v>1489</v>
      </c>
      <c r="C291">
        <v>1.17</v>
      </c>
      <c r="D291">
        <v>1.0683</v>
      </c>
    </row>
    <row r="292" spans="1:4" x14ac:dyDescent="0.25">
      <c r="A292" t="s">
        <v>1488</v>
      </c>
      <c r="B292" t="s">
        <v>1487</v>
      </c>
      <c r="C292">
        <v>1.06</v>
      </c>
      <c r="D292">
        <v>0.99</v>
      </c>
    </row>
    <row r="293" spans="1:4" x14ac:dyDescent="0.25">
      <c r="A293" t="s">
        <v>1486</v>
      </c>
      <c r="B293" t="s">
        <v>1485</v>
      </c>
      <c r="C293">
        <v>1.0533000000000001</v>
      </c>
      <c r="D293">
        <v>0.97</v>
      </c>
    </row>
    <row r="294" spans="1:4" x14ac:dyDescent="0.25">
      <c r="A294" t="s">
        <v>1484</v>
      </c>
      <c r="B294" t="s">
        <v>1483</v>
      </c>
      <c r="C294">
        <v>1.0401</v>
      </c>
      <c r="D294">
        <v>0.97010000000000018</v>
      </c>
    </row>
    <row r="295" spans="1:4" x14ac:dyDescent="0.25">
      <c r="A295" t="s">
        <v>1480</v>
      </c>
      <c r="B295" t="s">
        <v>1479</v>
      </c>
      <c r="C295">
        <v>1.04</v>
      </c>
      <c r="D295">
        <v>0.97</v>
      </c>
    </row>
    <row r="296" spans="1:4" x14ac:dyDescent="0.25">
      <c r="A296" t="s">
        <v>1478</v>
      </c>
      <c r="B296" t="s">
        <v>1477</v>
      </c>
      <c r="C296">
        <v>1.04</v>
      </c>
      <c r="D296">
        <v>0.97</v>
      </c>
    </row>
    <row r="297" spans="1:4" x14ac:dyDescent="0.25">
      <c r="A297" t="s">
        <v>1474</v>
      </c>
      <c r="B297" t="s">
        <v>1473</v>
      </c>
      <c r="C297">
        <v>1.1639000000000002</v>
      </c>
      <c r="D297">
        <v>1.0644</v>
      </c>
    </row>
    <row r="298" spans="1:4" x14ac:dyDescent="0.25">
      <c r="A298" t="s">
        <v>1472</v>
      </c>
      <c r="B298" t="s">
        <v>1471</v>
      </c>
      <c r="C298">
        <v>1.17</v>
      </c>
      <c r="D298">
        <v>1.0683</v>
      </c>
    </row>
    <row r="299" spans="1:4" x14ac:dyDescent="0.25">
      <c r="A299" t="s">
        <v>1468</v>
      </c>
      <c r="B299" t="s">
        <v>1467</v>
      </c>
      <c r="C299">
        <v>1.17</v>
      </c>
      <c r="D299">
        <v>1.0683</v>
      </c>
    </row>
    <row r="300" spans="1:4" x14ac:dyDescent="0.25">
      <c r="A300" t="s">
        <v>1466</v>
      </c>
      <c r="B300" t="s">
        <v>1465</v>
      </c>
      <c r="C300">
        <v>1.04</v>
      </c>
      <c r="D300">
        <v>0.97</v>
      </c>
    </row>
    <row r="301" spans="1:4" x14ac:dyDescent="0.25">
      <c r="A301" t="s">
        <v>1464</v>
      </c>
      <c r="B301" t="s">
        <v>1463</v>
      </c>
      <c r="C301">
        <v>1.06</v>
      </c>
      <c r="D301">
        <v>0.97</v>
      </c>
    </row>
    <row r="302" spans="1:4" x14ac:dyDescent="0.25">
      <c r="A302" t="s">
        <v>1460</v>
      </c>
      <c r="B302" t="s">
        <v>1459</v>
      </c>
      <c r="C302">
        <v>1.17</v>
      </c>
      <c r="D302">
        <v>1.0684</v>
      </c>
    </row>
    <row r="303" spans="1:4" x14ac:dyDescent="0.25">
      <c r="A303" t="s">
        <v>1458</v>
      </c>
      <c r="B303" t="s">
        <v>1457</v>
      </c>
      <c r="C303">
        <v>1.17</v>
      </c>
      <c r="D303">
        <v>1.0683</v>
      </c>
    </row>
    <row r="304" spans="1:4" x14ac:dyDescent="0.25">
      <c r="A304" t="s">
        <v>1452</v>
      </c>
      <c r="B304" t="s">
        <v>1451</v>
      </c>
      <c r="C304">
        <v>1.06</v>
      </c>
      <c r="D304">
        <v>0.97</v>
      </c>
    </row>
    <row r="305" spans="1:4" x14ac:dyDescent="0.25">
      <c r="A305" t="s">
        <v>1448</v>
      </c>
      <c r="B305" t="s">
        <v>1447</v>
      </c>
      <c r="C305">
        <v>1.0401</v>
      </c>
      <c r="D305">
        <v>0.97010000000000018</v>
      </c>
    </row>
    <row r="306" spans="1:4" x14ac:dyDescent="0.25">
      <c r="A306" t="s">
        <v>1446</v>
      </c>
      <c r="B306" t="s">
        <v>1445</v>
      </c>
      <c r="C306">
        <v>1.17</v>
      </c>
      <c r="D306">
        <v>1.0683</v>
      </c>
    </row>
    <row r="307" spans="1:4" x14ac:dyDescent="0.25">
      <c r="A307" t="s">
        <v>1444</v>
      </c>
      <c r="B307" t="s">
        <v>1443</v>
      </c>
      <c r="C307">
        <v>0.92670000000000019</v>
      </c>
      <c r="D307">
        <v>0.92670000000000019</v>
      </c>
    </row>
    <row r="308" spans="1:4" x14ac:dyDescent="0.25">
      <c r="A308" t="s">
        <v>1440</v>
      </c>
      <c r="B308" t="s">
        <v>1439</v>
      </c>
      <c r="C308">
        <v>1.04</v>
      </c>
      <c r="D308">
        <v>0.97</v>
      </c>
    </row>
    <row r="309" spans="1:4" x14ac:dyDescent="0.25">
      <c r="A309" t="s">
        <v>1438</v>
      </c>
      <c r="B309" t="s">
        <v>1437</v>
      </c>
      <c r="C309">
        <v>1.04</v>
      </c>
      <c r="D309">
        <v>0.97</v>
      </c>
    </row>
    <row r="310" spans="1:4" x14ac:dyDescent="0.25">
      <c r="A310" t="s">
        <v>1436</v>
      </c>
      <c r="B310" t="s">
        <v>1435</v>
      </c>
      <c r="C310">
        <v>1.04</v>
      </c>
      <c r="D310">
        <v>0.97</v>
      </c>
    </row>
    <row r="311" spans="1:4" x14ac:dyDescent="0.25">
      <c r="A311" t="s">
        <v>1432</v>
      </c>
      <c r="B311" t="s">
        <v>1431</v>
      </c>
      <c r="C311">
        <v>1.06</v>
      </c>
      <c r="D311">
        <v>0.99</v>
      </c>
    </row>
    <row r="312" spans="1:4" x14ac:dyDescent="0.25">
      <c r="A312" t="s">
        <v>1430</v>
      </c>
      <c r="B312" t="s">
        <v>1429</v>
      </c>
      <c r="C312">
        <v>1.04</v>
      </c>
      <c r="D312">
        <v>0.97</v>
      </c>
    </row>
    <row r="313" spans="1:4" x14ac:dyDescent="0.25">
      <c r="A313" t="s">
        <v>1426</v>
      </c>
      <c r="B313" t="s">
        <v>1425</v>
      </c>
      <c r="C313">
        <v>1.04</v>
      </c>
      <c r="D313">
        <v>0.97</v>
      </c>
    </row>
    <row r="314" spans="1:4" x14ac:dyDescent="0.25">
      <c r="A314" t="s">
        <v>1424</v>
      </c>
      <c r="B314" t="s">
        <v>1423</v>
      </c>
      <c r="C314">
        <v>1.06</v>
      </c>
      <c r="D314">
        <v>0.99</v>
      </c>
    </row>
    <row r="315" spans="1:4" x14ac:dyDescent="0.25">
      <c r="A315" t="s">
        <v>1420</v>
      </c>
      <c r="B315" t="s">
        <v>1419</v>
      </c>
      <c r="C315">
        <v>1.17</v>
      </c>
      <c r="D315">
        <v>1.0683</v>
      </c>
    </row>
    <row r="316" spans="1:4" x14ac:dyDescent="0.25">
      <c r="A316" t="s">
        <v>1418</v>
      </c>
      <c r="B316" t="s">
        <v>1417</v>
      </c>
      <c r="C316">
        <v>1.17</v>
      </c>
      <c r="D316">
        <v>1.0683</v>
      </c>
    </row>
    <row r="317" spans="1:4" x14ac:dyDescent="0.25">
      <c r="A317" t="s">
        <v>1416</v>
      </c>
      <c r="B317" t="s">
        <v>1415</v>
      </c>
      <c r="C317">
        <v>1.17</v>
      </c>
      <c r="D317">
        <v>1.0683</v>
      </c>
    </row>
    <row r="318" spans="1:4" x14ac:dyDescent="0.25">
      <c r="A318" t="s">
        <v>1412</v>
      </c>
      <c r="B318" t="s">
        <v>1411</v>
      </c>
      <c r="C318">
        <v>1.17</v>
      </c>
      <c r="D318">
        <v>1.0683</v>
      </c>
    </row>
    <row r="319" spans="1:4" x14ac:dyDescent="0.25">
      <c r="A319" t="s">
        <v>1410</v>
      </c>
      <c r="B319" t="s">
        <v>1409</v>
      </c>
      <c r="C319">
        <v>1.17</v>
      </c>
      <c r="D319">
        <v>1.06</v>
      </c>
    </row>
    <row r="320" spans="1:4" x14ac:dyDescent="0.25">
      <c r="A320" t="s">
        <v>1406</v>
      </c>
      <c r="B320" t="s">
        <v>1405</v>
      </c>
      <c r="C320">
        <v>1.17</v>
      </c>
      <c r="D320">
        <v>1.0683</v>
      </c>
    </row>
    <row r="321" spans="1:4" x14ac:dyDescent="0.25">
      <c r="A321" t="s">
        <v>1404</v>
      </c>
      <c r="B321" t="s">
        <v>1403</v>
      </c>
      <c r="C321">
        <v>1.17</v>
      </c>
      <c r="D321">
        <v>1.0683</v>
      </c>
    </row>
    <row r="322" spans="1:4" x14ac:dyDescent="0.25">
      <c r="A322" t="s">
        <v>1402</v>
      </c>
      <c r="B322" t="s">
        <v>1401</v>
      </c>
      <c r="C322">
        <v>1.04</v>
      </c>
      <c r="D322">
        <v>0.97</v>
      </c>
    </row>
    <row r="323" spans="1:4" x14ac:dyDescent="0.25">
      <c r="A323" t="s">
        <v>1398</v>
      </c>
      <c r="B323" t="s">
        <v>1397</v>
      </c>
      <c r="C323">
        <v>1.17</v>
      </c>
      <c r="D323">
        <v>1.0683</v>
      </c>
    </row>
    <row r="324" spans="1:4" x14ac:dyDescent="0.25">
      <c r="A324" t="s">
        <v>1396</v>
      </c>
      <c r="B324" t="s">
        <v>1395</v>
      </c>
      <c r="C324">
        <v>1.17</v>
      </c>
      <c r="D324">
        <v>1.0683</v>
      </c>
    </row>
    <row r="325" spans="1:4" x14ac:dyDescent="0.25">
      <c r="A325" t="s">
        <v>1392</v>
      </c>
      <c r="B325" t="s">
        <v>1391</v>
      </c>
      <c r="C325">
        <v>1.04</v>
      </c>
      <c r="D325">
        <v>0.97</v>
      </c>
    </row>
    <row r="326" spans="1:4" x14ac:dyDescent="0.25">
      <c r="A326" t="s">
        <v>1390</v>
      </c>
      <c r="B326" t="s">
        <v>1389</v>
      </c>
      <c r="C326">
        <v>1.04</v>
      </c>
      <c r="D326">
        <v>0.97</v>
      </c>
    </row>
    <row r="327" spans="1:4" x14ac:dyDescent="0.25">
      <c r="A327" t="s">
        <v>1386</v>
      </c>
      <c r="B327" t="s">
        <v>1385</v>
      </c>
      <c r="C327">
        <v>1.04</v>
      </c>
      <c r="D327">
        <v>0.97</v>
      </c>
    </row>
    <row r="328" spans="1:4" x14ac:dyDescent="0.25">
      <c r="A328" t="s">
        <v>1384</v>
      </c>
      <c r="B328" t="s">
        <v>1383</v>
      </c>
      <c r="C328">
        <v>1.17</v>
      </c>
      <c r="D328">
        <v>1.0683</v>
      </c>
    </row>
    <row r="329" spans="1:4" x14ac:dyDescent="0.25">
      <c r="A329" t="s">
        <v>1382</v>
      </c>
      <c r="B329" t="s">
        <v>1381</v>
      </c>
      <c r="C329">
        <v>1.17</v>
      </c>
      <c r="D329">
        <v>1.0683</v>
      </c>
    </row>
    <row r="330" spans="1:4" x14ac:dyDescent="0.25">
      <c r="A330" t="s">
        <v>1380</v>
      </c>
      <c r="B330" t="s">
        <v>1379</v>
      </c>
      <c r="C330">
        <v>1.04</v>
      </c>
      <c r="D330">
        <v>0.97</v>
      </c>
    </row>
    <row r="331" spans="1:4" x14ac:dyDescent="0.25">
      <c r="A331" t="s">
        <v>1378</v>
      </c>
      <c r="B331" t="s">
        <v>1377</v>
      </c>
      <c r="C331">
        <v>1.04</v>
      </c>
      <c r="D331">
        <v>0.97</v>
      </c>
    </row>
    <row r="332" spans="1:4" x14ac:dyDescent="0.25">
      <c r="A332" t="s">
        <v>1376</v>
      </c>
      <c r="B332" t="s">
        <v>1375</v>
      </c>
      <c r="C332">
        <v>1.04</v>
      </c>
      <c r="D332">
        <v>0.97</v>
      </c>
    </row>
    <row r="333" spans="1:4" x14ac:dyDescent="0.25">
      <c r="A333" t="s">
        <v>1374</v>
      </c>
      <c r="B333" t="s">
        <v>1373</v>
      </c>
      <c r="C333">
        <v>1.06</v>
      </c>
      <c r="D333">
        <v>0.99</v>
      </c>
    </row>
    <row r="334" spans="1:4" x14ac:dyDescent="0.25">
      <c r="A334" t="s">
        <v>1370</v>
      </c>
      <c r="B334" t="s">
        <v>1369</v>
      </c>
      <c r="C334">
        <v>1.04</v>
      </c>
      <c r="D334">
        <v>0.97</v>
      </c>
    </row>
    <row r="335" spans="1:4" x14ac:dyDescent="0.25">
      <c r="A335" t="s">
        <v>1368</v>
      </c>
      <c r="B335" t="s">
        <v>1367</v>
      </c>
      <c r="C335">
        <v>1.1200000000000001</v>
      </c>
      <c r="D335">
        <v>1.0359</v>
      </c>
    </row>
    <row r="336" spans="1:4" x14ac:dyDescent="0.25">
      <c r="A336" t="s">
        <v>1364</v>
      </c>
      <c r="B336" t="s">
        <v>1363</v>
      </c>
      <c r="C336">
        <v>1.17</v>
      </c>
      <c r="D336">
        <v>1.0683</v>
      </c>
    </row>
    <row r="337" spans="1:4" x14ac:dyDescent="0.25">
      <c r="A337" t="s">
        <v>1362</v>
      </c>
      <c r="B337" t="s">
        <v>1361</v>
      </c>
      <c r="C337">
        <v>1.1532</v>
      </c>
      <c r="D337">
        <v>1.0575000000000001</v>
      </c>
    </row>
    <row r="338" spans="1:4" x14ac:dyDescent="0.25">
      <c r="A338" t="s">
        <v>1358</v>
      </c>
      <c r="B338" t="s">
        <v>1357</v>
      </c>
      <c r="C338">
        <v>1.17</v>
      </c>
      <c r="D338">
        <v>1.0683</v>
      </c>
    </row>
    <row r="339" spans="1:4" x14ac:dyDescent="0.25">
      <c r="A339" t="s">
        <v>1356</v>
      </c>
      <c r="B339" t="s">
        <v>1355</v>
      </c>
      <c r="C339">
        <v>1.17</v>
      </c>
      <c r="D339">
        <v>1.0683</v>
      </c>
    </row>
    <row r="340" spans="1:4" x14ac:dyDescent="0.25">
      <c r="A340" t="s">
        <v>1352</v>
      </c>
      <c r="B340" t="s">
        <v>1351</v>
      </c>
      <c r="C340">
        <v>1.04</v>
      </c>
      <c r="D340">
        <v>0.97</v>
      </c>
    </row>
    <row r="341" spans="1:4" x14ac:dyDescent="0.25">
      <c r="A341" t="s">
        <v>1350</v>
      </c>
      <c r="B341" t="s">
        <v>1349</v>
      </c>
      <c r="C341">
        <v>1.17</v>
      </c>
      <c r="D341">
        <v>1.0683</v>
      </c>
    </row>
    <row r="342" spans="1:4" x14ac:dyDescent="0.25">
      <c r="A342" t="s">
        <v>1346</v>
      </c>
      <c r="B342" t="s">
        <v>1345</v>
      </c>
      <c r="C342">
        <v>1.06</v>
      </c>
      <c r="D342">
        <v>0.99</v>
      </c>
    </row>
    <row r="343" spans="1:4" x14ac:dyDescent="0.25">
      <c r="A343" t="s">
        <v>1344</v>
      </c>
      <c r="B343" t="s">
        <v>1343</v>
      </c>
      <c r="C343">
        <v>1.04</v>
      </c>
      <c r="D343">
        <v>0.97</v>
      </c>
    </row>
    <row r="344" spans="1:4" x14ac:dyDescent="0.25">
      <c r="A344" t="s">
        <v>1340</v>
      </c>
      <c r="B344" t="s">
        <v>1339</v>
      </c>
      <c r="C344">
        <v>1.04</v>
      </c>
      <c r="D344">
        <v>0.97</v>
      </c>
    </row>
    <row r="345" spans="1:4" x14ac:dyDescent="0.25">
      <c r="A345" t="s">
        <v>1338</v>
      </c>
      <c r="B345" t="s">
        <v>1337</v>
      </c>
      <c r="C345">
        <v>1.04</v>
      </c>
      <c r="D345">
        <v>0.97</v>
      </c>
    </row>
    <row r="346" spans="1:4" x14ac:dyDescent="0.25">
      <c r="A346" t="s">
        <v>1334</v>
      </c>
      <c r="B346" t="s">
        <v>1333</v>
      </c>
      <c r="C346">
        <v>1.17</v>
      </c>
      <c r="D346">
        <v>1.0683</v>
      </c>
    </row>
    <row r="347" spans="1:4" x14ac:dyDescent="0.25">
      <c r="A347" t="s">
        <v>1332</v>
      </c>
      <c r="B347" t="s">
        <v>1331</v>
      </c>
      <c r="C347">
        <v>1.04</v>
      </c>
      <c r="D347">
        <v>0.97</v>
      </c>
    </row>
    <row r="348" spans="1:4" x14ac:dyDescent="0.25">
      <c r="A348" t="s">
        <v>1328</v>
      </c>
      <c r="B348" t="s">
        <v>1327</v>
      </c>
      <c r="C348">
        <v>1.17</v>
      </c>
      <c r="D348">
        <v>1.0680000000000001</v>
      </c>
    </row>
    <row r="349" spans="1:4" x14ac:dyDescent="0.25">
      <c r="A349" t="s">
        <v>1326</v>
      </c>
      <c r="B349" t="s">
        <v>1325</v>
      </c>
      <c r="C349">
        <v>1.1534</v>
      </c>
      <c r="D349">
        <v>1.0446</v>
      </c>
    </row>
    <row r="350" spans="1:4" x14ac:dyDescent="0.25">
      <c r="A350" t="s">
        <v>1324</v>
      </c>
      <c r="B350" t="s">
        <v>1323</v>
      </c>
      <c r="C350">
        <v>1.125</v>
      </c>
      <c r="D350">
        <v>1.0391000000000001</v>
      </c>
    </row>
    <row r="351" spans="1:4" x14ac:dyDescent="0.25">
      <c r="A351" t="s">
        <v>1322</v>
      </c>
      <c r="B351" t="s">
        <v>1321</v>
      </c>
      <c r="C351">
        <v>1.04</v>
      </c>
      <c r="D351">
        <v>0.97</v>
      </c>
    </row>
    <row r="352" spans="1:4" x14ac:dyDescent="0.25">
      <c r="A352" t="s">
        <v>1320</v>
      </c>
      <c r="B352" t="s">
        <v>1319</v>
      </c>
      <c r="C352">
        <v>1.17</v>
      </c>
      <c r="D352">
        <v>1.0683</v>
      </c>
    </row>
    <row r="353" spans="1:4" x14ac:dyDescent="0.25">
      <c r="A353" t="s">
        <v>1318</v>
      </c>
      <c r="B353" t="s">
        <v>1317</v>
      </c>
      <c r="C353">
        <v>1.06</v>
      </c>
      <c r="D353">
        <v>0.97</v>
      </c>
    </row>
    <row r="354" spans="1:4" x14ac:dyDescent="0.25">
      <c r="A354" t="s">
        <v>1316</v>
      </c>
      <c r="B354" t="s">
        <v>1315</v>
      </c>
      <c r="C354">
        <v>1.2367000000000001</v>
      </c>
      <c r="D354">
        <v>1.1351</v>
      </c>
    </row>
    <row r="355" spans="1:4" x14ac:dyDescent="0.25">
      <c r="A355" t="s">
        <v>1314</v>
      </c>
      <c r="B355" t="s">
        <v>1313</v>
      </c>
      <c r="C355">
        <v>1.2433000000000001</v>
      </c>
      <c r="D355">
        <v>1.1415999999999999</v>
      </c>
    </row>
    <row r="356" spans="1:4" x14ac:dyDescent="0.25">
      <c r="A356" t="s">
        <v>1312</v>
      </c>
      <c r="B356" t="s">
        <v>1311</v>
      </c>
      <c r="C356">
        <v>1.17</v>
      </c>
      <c r="D356">
        <v>1.0683</v>
      </c>
    </row>
    <row r="357" spans="1:4" x14ac:dyDescent="0.25">
      <c r="A357" t="s">
        <v>1310</v>
      </c>
      <c r="B357" t="s">
        <v>1309</v>
      </c>
      <c r="C357">
        <v>1.04</v>
      </c>
      <c r="D357">
        <v>0.97</v>
      </c>
    </row>
    <row r="358" spans="1:4" x14ac:dyDescent="0.25">
      <c r="A358" t="s">
        <v>1308</v>
      </c>
      <c r="B358" t="s">
        <v>1307</v>
      </c>
      <c r="C358">
        <v>1.17</v>
      </c>
      <c r="D358">
        <v>1.0683</v>
      </c>
    </row>
    <row r="359" spans="1:4" x14ac:dyDescent="0.25">
      <c r="A359" t="s">
        <v>1306</v>
      </c>
      <c r="B359" t="s">
        <v>1305</v>
      </c>
      <c r="C359">
        <v>1.1466000000000001</v>
      </c>
      <c r="D359">
        <v>1.0531000000000001</v>
      </c>
    </row>
    <row r="360" spans="1:4" x14ac:dyDescent="0.25">
      <c r="A360" t="s">
        <v>1304</v>
      </c>
      <c r="B360" t="s">
        <v>1303</v>
      </c>
      <c r="C360">
        <v>1.06</v>
      </c>
      <c r="D360">
        <v>0.97</v>
      </c>
    </row>
    <row r="361" spans="1:4" x14ac:dyDescent="0.25">
      <c r="A361" t="s">
        <v>1302</v>
      </c>
      <c r="B361" t="s">
        <v>1301</v>
      </c>
      <c r="C361">
        <v>1.17</v>
      </c>
      <c r="D361">
        <v>1.04</v>
      </c>
    </row>
    <row r="362" spans="1:4" x14ac:dyDescent="0.25">
      <c r="A362" t="s">
        <v>1300</v>
      </c>
      <c r="B362" t="s">
        <v>1299</v>
      </c>
      <c r="C362">
        <v>1.2</v>
      </c>
      <c r="D362">
        <v>1.0984</v>
      </c>
    </row>
    <row r="363" spans="1:4" x14ac:dyDescent="0.25">
      <c r="A363" t="s">
        <v>1298</v>
      </c>
      <c r="B363" t="s">
        <v>1297</v>
      </c>
      <c r="C363">
        <v>1.06</v>
      </c>
      <c r="D363">
        <v>0.97</v>
      </c>
    </row>
    <row r="364" spans="1:4" x14ac:dyDescent="0.25">
      <c r="A364" t="s">
        <v>1296</v>
      </c>
      <c r="B364" t="s">
        <v>1295</v>
      </c>
      <c r="C364">
        <v>1.1100000000000001</v>
      </c>
      <c r="D364">
        <v>1.0164</v>
      </c>
    </row>
    <row r="365" spans="1:4" x14ac:dyDescent="0.25">
      <c r="A365" t="s">
        <v>1294</v>
      </c>
      <c r="B365" t="s">
        <v>1293</v>
      </c>
      <c r="C365">
        <v>1.04</v>
      </c>
      <c r="D365">
        <v>0.97</v>
      </c>
    </row>
    <row r="366" spans="1:4" x14ac:dyDescent="0.25">
      <c r="A366" t="s">
        <v>1292</v>
      </c>
      <c r="B366" t="s">
        <v>1291</v>
      </c>
      <c r="C366">
        <v>1.17</v>
      </c>
      <c r="D366">
        <v>1.0684</v>
      </c>
    </row>
    <row r="367" spans="1:4" x14ac:dyDescent="0.25">
      <c r="A367" t="s">
        <v>1290</v>
      </c>
      <c r="B367" t="s">
        <v>1289</v>
      </c>
      <c r="C367">
        <v>1.04</v>
      </c>
      <c r="D367">
        <v>0.97</v>
      </c>
    </row>
    <row r="368" spans="1:4" x14ac:dyDescent="0.25">
      <c r="A368" t="s">
        <v>1288</v>
      </c>
      <c r="B368" t="s">
        <v>1287</v>
      </c>
      <c r="C368">
        <v>1.04</v>
      </c>
      <c r="D368">
        <v>0.97</v>
      </c>
    </row>
    <row r="369" spans="1:4" x14ac:dyDescent="0.25">
      <c r="A369" t="s">
        <v>1286</v>
      </c>
      <c r="B369" t="s">
        <v>1285</v>
      </c>
      <c r="C369">
        <v>1.04</v>
      </c>
      <c r="D369">
        <v>0.97</v>
      </c>
    </row>
    <row r="370" spans="1:4" x14ac:dyDescent="0.25">
      <c r="A370" t="s">
        <v>1284</v>
      </c>
      <c r="B370" t="s">
        <v>1283</v>
      </c>
      <c r="C370">
        <v>1.04</v>
      </c>
      <c r="D370">
        <v>0.97</v>
      </c>
    </row>
    <row r="371" spans="1:4" x14ac:dyDescent="0.25">
      <c r="A371" t="s">
        <v>1282</v>
      </c>
      <c r="B371" t="s">
        <v>1281</v>
      </c>
      <c r="C371">
        <v>1.04</v>
      </c>
      <c r="D371">
        <v>0.97</v>
      </c>
    </row>
    <row r="372" spans="1:4" x14ac:dyDescent="0.25">
      <c r="A372" t="s">
        <v>1280</v>
      </c>
      <c r="B372" t="s">
        <v>1279</v>
      </c>
      <c r="C372">
        <v>1.17</v>
      </c>
      <c r="D372">
        <v>1.0683</v>
      </c>
    </row>
    <row r="373" spans="1:4" x14ac:dyDescent="0.25">
      <c r="A373" t="s">
        <v>1278</v>
      </c>
      <c r="B373" t="s">
        <v>1277</v>
      </c>
      <c r="C373">
        <v>1.04</v>
      </c>
      <c r="D373">
        <v>0.97</v>
      </c>
    </row>
    <row r="374" spans="1:4" x14ac:dyDescent="0.25">
      <c r="A374" t="s">
        <v>1276</v>
      </c>
      <c r="B374" t="s">
        <v>1275</v>
      </c>
      <c r="C374">
        <v>1.04</v>
      </c>
      <c r="D374">
        <v>0.97</v>
      </c>
    </row>
    <row r="375" spans="1:4" x14ac:dyDescent="0.25">
      <c r="A375" t="s">
        <v>1274</v>
      </c>
      <c r="B375" t="s">
        <v>1273</v>
      </c>
      <c r="C375">
        <v>1.04</v>
      </c>
      <c r="D375">
        <v>0.97</v>
      </c>
    </row>
    <row r="376" spans="1:4" x14ac:dyDescent="0.25">
      <c r="A376" t="s">
        <v>1272</v>
      </c>
      <c r="B376" t="s">
        <v>1271</v>
      </c>
      <c r="C376">
        <v>1.0417000000000001</v>
      </c>
      <c r="D376">
        <v>0.97170000000000001</v>
      </c>
    </row>
    <row r="377" spans="1:4" x14ac:dyDescent="0.25">
      <c r="A377" t="s">
        <v>1270</v>
      </c>
      <c r="B377" t="s">
        <v>1269</v>
      </c>
      <c r="C377">
        <v>1.17</v>
      </c>
      <c r="D377">
        <v>1.0683</v>
      </c>
    </row>
    <row r="378" spans="1:4" x14ac:dyDescent="0.25">
      <c r="A378" t="s">
        <v>1268</v>
      </c>
      <c r="B378" t="s">
        <v>1267</v>
      </c>
      <c r="C378">
        <v>1.04</v>
      </c>
      <c r="D378">
        <v>0.97</v>
      </c>
    </row>
    <row r="379" spans="1:4" x14ac:dyDescent="0.25">
      <c r="A379" t="s">
        <v>1266</v>
      </c>
      <c r="B379" t="s">
        <v>1265</v>
      </c>
      <c r="C379">
        <v>1.06</v>
      </c>
      <c r="D379">
        <v>0.99</v>
      </c>
    </row>
    <row r="380" spans="1:4" x14ac:dyDescent="0.25">
      <c r="A380" t="s">
        <v>1264</v>
      </c>
      <c r="B380" t="s">
        <v>1263</v>
      </c>
      <c r="C380">
        <v>1.17</v>
      </c>
      <c r="D380">
        <v>1.0683</v>
      </c>
    </row>
    <row r="381" spans="1:4" x14ac:dyDescent="0.25">
      <c r="A381" t="s">
        <v>1262</v>
      </c>
      <c r="B381" t="s">
        <v>1261</v>
      </c>
      <c r="C381">
        <v>1.0900000000000001</v>
      </c>
      <c r="D381">
        <v>1.0165</v>
      </c>
    </row>
    <row r="382" spans="1:4" x14ac:dyDescent="0.25">
      <c r="A382" t="s">
        <v>1260</v>
      </c>
      <c r="B382" t="s">
        <v>1259</v>
      </c>
      <c r="C382">
        <v>1.04</v>
      </c>
      <c r="D382">
        <v>0.97</v>
      </c>
    </row>
    <row r="383" spans="1:4" x14ac:dyDescent="0.25">
      <c r="A383" t="s">
        <v>1258</v>
      </c>
      <c r="B383" t="s">
        <v>1257</v>
      </c>
      <c r="C383">
        <v>0.93980000000000019</v>
      </c>
      <c r="D383">
        <v>0.97</v>
      </c>
    </row>
    <row r="384" spans="1:4" x14ac:dyDescent="0.25">
      <c r="A384" t="s">
        <v>1256</v>
      </c>
      <c r="B384" t="s">
        <v>1255</v>
      </c>
      <c r="C384">
        <v>1.0374000000000001</v>
      </c>
      <c r="D384">
        <v>0.97</v>
      </c>
    </row>
    <row r="385" spans="1:4" x14ac:dyDescent="0.25">
      <c r="A385" t="s">
        <v>1254</v>
      </c>
      <c r="B385" t="s">
        <v>1253</v>
      </c>
      <c r="C385">
        <v>1.17</v>
      </c>
      <c r="D385">
        <v>1.0683</v>
      </c>
    </row>
    <row r="386" spans="1:4" x14ac:dyDescent="0.25">
      <c r="A386" t="s">
        <v>1252</v>
      </c>
      <c r="B386" t="s">
        <v>1251</v>
      </c>
      <c r="C386">
        <v>1.17</v>
      </c>
      <c r="D386">
        <v>1.0684</v>
      </c>
    </row>
    <row r="387" spans="1:4" x14ac:dyDescent="0.25">
      <c r="A387" t="s">
        <v>1250</v>
      </c>
      <c r="B387" t="s">
        <v>1249</v>
      </c>
      <c r="C387">
        <v>1.04</v>
      </c>
      <c r="D387">
        <v>0.97</v>
      </c>
    </row>
    <row r="388" spans="1:4" x14ac:dyDescent="0.25">
      <c r="A388" t="s">
        <v>1248</v>
      </c>
      <c r="B388" t="s">
        <v>1247</v>
      </c>
      <c r="C388">
        <v>1.04</v>
      </c>
      <c r="D388">
        <v>0.97</v>
      </c>
    </row>
    <row r="389" spans="1:4" x14ac:dyDescent="0.25">
      <c r="A389" t="s">
        <v>1246</v>
      </c>
      <c r="B389" t="s">
        <v>1245</v>
      </c>
      <c r="C389">
        <v>1.17</v>
      </c>
      <c r="D389">
        <v>1.0683</v>
      </c>
    </row>
    <row r="390" spans="1:4" x14ac:dyDescent="0.25">
      <c r="A390" t="s">
        <v>1244</v>
      </c>
      <c r="B390" t="s">
        <v>1243</v>
      </c>
      <c r="C390">
        <v>1.04</v>
      </c>
      <c r="D390">
        <v>0.97</v>
      </c>
    </row>
    <row r="391" spans="1:4" x14ac:dyDescent="0.25">
      <c r="A391" t="s">
        <v>1242</v>
      </c>
      <c r="B391" t="s">
        <v>1241</v>
      </c>
      <c r="C391">
        <v>1.04</v>
      </c>
      <c r="D391">
        <v>0.97</v>
      </c>
    </row>
    <row r="392" spans="1:4" x14ac:dyDescent="0.25">
      <c r="A392" t="s">
        <v>1240</v>
      </c>
      <c r="B392" t="s">
        <v>1239</v>
      </c>
      <c r="C392">
        <v>1.17</v>
      </c>
      <c r="D392">
        <v>1.0684</v>
      </c>
    </row>
    <row r="393" spans="1:4" x14ac:dyDescent="0.25">
      <c r="A393" t="s">
        <v>1238</v>
      </c>
      <c r="B393" t="s">
        <v>1237</v>
      </c>
      <c r="C393">
        <v>1.17</v>
      </c>
      <c r="D393">
        <v>1.0683</v>
      </c>
    </row>
    <row r="394" spans="1:4" x14ac:dyDescent="0.25">
      <c r="A394" t="s">
        <v>1236</v>
      </c>
      <c r="B394" t="s">
        <v>1235</v>
      </c>
      <c r="C394">
        <v>1.17</v>
      </c>
      <c r="D394">
        <v>1.0684</v>
      </c>
    </row>
    <row r="395" spans="1:4" x14ac:dyDescent="0.25">
      <c r="A395" t="s">
        <v>1234</v>
      </c>
      <c r="B395" t="s">
        <v>1233</v>
      </c>
      <c r="C395">
        <v>1.17</v>
      </c>
      <c r="D395">
        <v>1.0684</v>
      </c>
    </row>
    <row r="396" spans="1:4" x14ac:dyDescent="0.25">
      <c r="A396" t="s">
        <v>1232</v>
      </c>
      <c r="B396" t="s">
        <v>1231</v>
      </c>
      <c r="C396">
        <v>1.155</v>
      </c>
      <c r="D396">
        <v>1.0586</v>
      </c>
    </row>
    <row r="397" spans="1:4" x14ac:dyDescent="0.25">
      <c r="A397" t="s">
        <v>1230</v>
      </c>
      <c r="B397" t="s">
        <v>1229</v>
      </c>
      <c r="C397">
        <v>1.17</v>
      </c>
      <c r="D397">
        <v>1.0684</v>
      </c>
    </row>
    <row r="398" spans="1:4" x14ac:dyDescent="0.25">
      <c r="A398" t="s">
        <v>1228</v>
      </c>
      <c r="B398" t="s">
        <v>1227</v>
      </c>
      <c r="C398">
        <v>1.17</v>
      </c>
      <c r="D398">
        <v>1.0683</v>
      </c>
    </row>
    <row r="399" spans="1:4" x14ac:dyDescent="0.25">
      <c r="A399" t="s">
        <v>1226</v>
      </c>
      <c r="B399" t="s">
        <v>1225</v>
      </c>
      <c r="C399">
        <v>1.17</v>
      </c>
      <c r="D399">
        <v>1.0683</v>
      </c>
    </row>
    <row r="400" spans="1:4" x14ac:dyDescent="0.25">
      <c r="A400" t="s">
        <v>1224</v>
      </c>
      <c r="B400" t="s">
        <v>1223</v>
      </c>
      <c r="C400">
        <v>1.04</v>
      </c>
      <c r="D400">
        <v>0.97</v>
      </c>
    </row>
    <row r="401" spans="1:4" x14ac:dyDescent="0.25">
      <c r="A401" t="s">
        <v>1222</v>
      </c>
      <c r="B401" t="s">
        <v>1221</v>
      </c>
      <c r="C401">
        <v>1.17</v>
      </c>
      <c r="D401">
        <v>1.0684</v>
      </c>
    </row>
    <row r="402" spans="1:4" x14ac:dyDescent="0.25">
      <c r="A402" t="s">
        <v>1220</v>
      </c>
      <c r="B402" t="s">
        <v>1219</v>
      </c>
      <c r="C402">
        <v>1.17</v>
      </c>
      <c r="D402">
        <v>1.0683</v>
      </c>
    </row>
    <row r="403" spans="1:4" x14ac:dyDescent="0.25">
      <c r="A403" t="s">
        <v>1218</v>
      </c>
      <c r="B403" t="s">
        <v>1217</v>
      </c>
      <c r="C403">
        <v>1.1397000000000002</v>
      </c>
      <c r="D403">
        <v>1.0487</v>
      </c>
    </row>
    <row r="404" spans="1:4" x14ac:dyDescent="0.25">
      <c r="A404" t="s">
        <v>1216</v>
      </c>
      <c r="B404" t="s">
        <v>1215</v>
      </c>
      <c r="C404">
        <v>1.17</v>
      </c>
      <c r="D404">
        <v>1.0684</v>
      </c>
    </row>
    <row r="405" spans="1:4" x14ac:dyDescent="0.25">
      <c r="A405" t="s">
        <v>1214</v>
      </c>
      <c r="B405" t="s">
        <v>1213</v>
      </c>
      <c r="C405">
        <v>1.17</v>
      </c>
      <c r="D405">
        <v>1.0684</v>
      </c>
    </row>
    <row r="406" spans="1:4" x14ac:dyDescent="0.25">
      <c r="A406" t="s">
        <v>1212</v>
      </c>
      <c r="B406" t="s">
        <v>1211</v>
      </c>
      <c r="C406">
        <v>1.17</v>
      </c>
      <c r="D406">
        <v>1.0683</v>
      </c>
    </row>
    <row r="407" spans="1:4" x14ac:dyDescent="0.25">
      <c r="A407" t="s">
        <v>1210</v>
      </c>
      <c r="B407" t="s">
        <v>1209</v>
      </c>
      <c r="C407">
        <v>1.1115000000000002</v>
      </c>
      <c r="D407">
        <v>1.0304</v>
      </c>
    </row>
    <row r="408" spans="1:4" x14ac:dyDescent="0.25">
      <c r="A408" t="s">
        <v>1208</v>
      </c>
      <c r="B408" t="s">
        <v>1207</v>
      </c>
      <c r="C408">
        <v>1.17</v>
      </c>
      <c r="D408">
        <v>1.0683</v>
      </c>
    </row>
    <row r="409" spans="1:4" x14ac:dyDescent="0.25">
      <c r="A409" t="s">
        <v>1206</v>
      </c>
      <c r="B409" t="s">
        <v>1205</v>
      </c>
      <c r="C409">
        <v>1.17</v>
      </c>
      <c r="D409">
        <v>1.0683</v>
      </c>
    </row>
    <row r="410" spans="1:4" x14ac:dyDescent="0.25">
      <c r="A410" t="s">
        <v>1204</v>
      </c>
      <c r="B410" t="s">
        <v>1203</v>
      </c>
      <c r="C410">
        <v>1.1500000000000001</v>
      </c>
      <c r="D410">
        <v>1.0553000000000001</v>
      </c>
    </row>
    <row r="411" spans="1:4" x14ac:dyDescent="0.25">
      <c r="A411" t="s">
        <v>1202</v>
      </c>
      <c r="B411" t="s">
        <v>1201</v>
      </c>
      <c r="C411">
        <v>1.17</v>
      </c>
      <c r="D411">
        <v>1.0683</v>
      </c>
    </row>
    <row r="412" spans="1:4" x14ac:dyDescent="0.25">
      <c r="A412" t="s">
        <v>1200</v>
      </c>
      <c r="B412" t="s">
        <v>1199</v>
      </c>
      <c r="C412">
        <v>1.17</v>
      </c>
      <c r="D412">
        <v>1.0683</v>
      </c>
    </row>
    <row r="413" spans="1:4" x14ac:dyDescent="0.25">
      <c r="A413" t="s">
        <v>1198</v>
      </c>
      <c r="B413" t="s">
        <v>1197</v>
      </c>
      <c r="C413">
        <v>1.17</v>
      </c>
      <c r="D413">
        <v>1.0683</v>
      </c>
    </row>
    <row r="414" spans="1:4" x14ac:dyDescent="0.25">
      <c r="A414" t="s">
        <v>1196</v>
      </c>
      <c r="B414" t="s">
        <v>1195</v>
      </c>
      <c r="C414">
        <v>1.17</v>
      </c>
      <c r="D414">
        <v>1.0683</v>
      </c>
    </row>
    <row r="415" spans="1:4" x14ac:dyDescent="0.25">
      <c r="A415" t="s">
        <v>1194</v>
      </c>
      <c r="B415" t="s">
        <v>1193</v>
      </c>
      <c r="C415">
        <v>1.17</v>
      </c>
      <c r="D415">
        <v>1.0683</v>
      </c>
    </row>
    <row r="416" spans="1:4" x14ac:dyDescent="0.25">
      <c r="A416" t="s">
        <v>1192</v>
      </c>
      <c r="B416" t="s">
        <v>1191</v>
      </c>
      <c r="C416">
        <v>1.17</v>
      </c>
      <c r="D416">
        <v>1.0683</v>
      </c>
    </row>
    <row r="417" spans="1:4" x14ac:dyDescent="0.25">
      <c r="A417" t="s">
        <v>1190</v>
      </c>
      <c r="B417" t="s">
        <v>1189</v>
      </c>
      <c r="C417">
        <v>1.17</v>
      </c>
      <c r="D417">
        <v>1.0683</v>
      </c>
    </row>
    <row r="418" spans="1:4" x14ac:dyDescent="0.25">
      <c r="A418" t="s">
        <v>1186</v>
      </c>
      <c r="B418" t="s">
        <v>1185</v>
      </c>
      <c r="C418">
        <v>1.0995000000000001</v>
      </c>
      <c r="D418">
        <v>1.0226</v>
      </c>
    </row>
    <row r="419" spans="1:4" x14ac:dyDescent="0.25">
      <c r="A419" t="s">
        <v>1184</v>
      </c>
      <c r="B419" t="s">
        <v>1183</v>
      </c>
      <c r="C419">
        <v>1.06</v>
      </c>
      <c r="D419">
        <v>0.99</v>
      </c>
    </row>
    <row r="420" spans="1:4" x14ac:dyDescent="0.25">
      <c r="A420" t="s">
        <v>1182</v>
      </c>
      <c r="B420" t="s">
        <v>1181</v>
      </c>
      <c r="C420">
        <v>1.17</v>
      </c>
      <c r="D420">
        <v>1.0683</v>
      </c>
    </row>
    <row r="421" spans="1:4" x14ac:dyDescent="0.25">
      <c r="A421" t="s">
        <v>1180</v>
      </c>
      <c r="B421" t="s">
        <v>1179</v>
      </c>
      <c r="C421">
        <v>1.1599999999999997</v>
      </c>
      <c r="D421">
        <v>1.06</v>
      </c>
    </row>
    <row r="422" spans="1:4" x14ac:dyDescent="0.25">
      <c r="A422" t="s">
        <v>1178</v>
      </c>
      <c r="B422" t="s">
        <v>1177</v>
      </c>
      <c r="C422">
        <v>1.04</v>
      </c>
      <c r="D422">
        <v>0.97</v>
      </c>
    </row>
    <row r="423" spans="1:4" x14ac:dyDescent="0.25">
      <c r="A423" t="s">
        <v>1176</v>
      </c>
      <c r="B423" t="s">
        <v>1175</v>
      </c>
      <c r="C423">
        <v>1.17</v>
      </c>
      <c r="D423">
        <v>1.0683</v>
      </c>
    </row>
    <row r="424" spans="1:4" x14ac:dyDescent="0.25">
      <c r="A424" t="s">
        <v>1174</v>
      </c>
      <c r="B424" t="s">
        <v>1173</v>
      </c>
      <c r="C424">
        <v>1.04</v>
      </c>
      <c r="D424">
        <v>0.97</v>
      </c>
    </row>
    <row r="425" spans="1:4" x14ac:dyDescent="0.25">
      <c r="A425" t="s">
        <v>1172</v>
      </c>
      <c r="B425" t="s">
        <v>1171</v>
      </c>
      <c r="C425">
        <v>1.17</v>
      </c>
      <c r="D425">
        <v>1.0684</v>
      </c>
    </row>
    <row r="426" spans="1:4" x14ac:dyDescent="0.25">
      <c r="A426" t="s">
        <v>1170</v>
      </c>
      <c r="B426" t="s">
        <v>1169</v>
      </c>
      <c r="C426">
        <v>1.04</v>
      </c>
      <c r="D426">
        <v>0.97</v>
      </c>
    </row>
    <row r="427" spans="1:4" x14ac:dyDescent="0.25">
      <c r="A427" t="s">
        <v>1168</v>
      </c>
      <c r="B427" t="s">
        <v>1167</v>
      </c>
      <c r="C427">
        <v>1.04</v>
      </c>
      <c r="D427">
        <v>0.97</v>
      </c>
    </row>
    <row r="428" spans="1:4" x14ac:dyDescent="0.25">
      <c r="A428" t="s">
        <v>1166</v>
      </c>
      <c r="B428" t="s">
        <v>1165</v>
      </c>
      <c r="C428">
        <v>1.17</v>
      </c>
      <c r="D428">
        <v>1.0684</v>
      </c>
    </row>
    <row r="429" spans="1:4" x14ac:dyDescent="0.25">
      <c r="A429" t="s">
        <v>1164</v>
      </c>
      <c r="B429" t="s">
        <v>1163</v>
      </c>
      <c r="C429">
        <v>1.17</v>
      </c>
      <c r="D429">
        <v>1.0684</v>
      </c>
    </row>
    <row r="430" spans="1:4" x14ac:dyDescent="0.25">
      <c r="A430" t="s">
        <v>1160</v>
      </c>
      <c r="B430" t="s">
        <v>1159</v>
      </c>
      <c r="C430">
        <v>1.04</v>
      </c>
      <c r="D430">
        <v>0.97</v>
      </c>
    </row>
    <row r="431" spans="1:4" x14ac:dyDescent="0.25">
      <c r="A431" t="s">
        <v>1158</v>
      </c>
      <c r="B431" t="s">
        <v>1157</v>
      </c>
      <c r="C431">
        <v>1.04</v>
      </c>
      <c r="D431">
        <v>0.97</v>
      </c>
    </row>
    <row r="432" spans="1:4" x14ac:dyDescent="0.25">
      <c r="A432" t="s">
        <v>1156</v>
      </c>
      <c r="B432" t="s">
        <v>1155</v>
      </c>
      <c r="C432">
        <v>1.17</v>
      </c>
      <c r="D432">
        <v>1.0683</v>
      </c>
    </row>
    <row r="433" spans="1:4" x14ac:dyDescent="0.25">
      <c r="A433" t="s">
        <v>1152</v>
      </c>
      <c r="B433" t="s">
        <v>1151</v>
      </c>
      <c r="C433">
        <v>1.04</v>
      </c>
      <c r="D433">
        <v>0.97</v>
      </c>
    </row>
    <row r="434" spans="1:4" x14ac:dyDescent="0.25">
      <c r="A434" t="s">
        <v>1150</v>
      </c>
      <c r="B434" t="s">
        <v>1149</v>
      </c>
      <c r="C434">
        <v>1.04</v>
      </c>
      <c r="D434">
        <v>0.97</v>
      </c>
    </row>
    <row r="435" spans="1:4" x14ac:dyDescent="0.25">
      <c r="A435" t="s">
        <v>1146</v>
      </c>
      <c r="B435" t="s">
        <v>1145</v>
      </c>
      <c r="C435">
        <v>1.04</v>
      </c>
      <c r="D435">
        <v>0.97</v>
      </c>
    </row>
    <row r="436" spans="1:4" x14ac:dyDescent="0.25">
      <c r="A436" t="s">
        <v>1144</v>
      </c>
      <c r="B436" t="s">
        <v>1143</v>
      </c>
      <c r="C436">
        <v>1.04</v>
      </c>
      <c r="D436">
        <v>0.97</v>
      </c>
    </row>
    <row r="437" spans="1:4" x14ac:dyDescent="0.25">
      <c r="A437" t="s">
        <v>1140</v>
      </c>
      <c r="B437" t="s">
        <v>1139</v>
      </c>
      <c r="C437">
        <v>1.04</v>
      </c>
      <c r="D437">
        <v>0.97</v>
      </c>
    </row>
    <row r="438" spans="1:4" x14ac:dyDescent="0.25">
      <c r="A438" t="s">
        <v>1138</v>
      </c>
      <c r="B438" t="s">
        <v>1137</v>
      </c>
      <c r="C438">
        <v>0.98329999999999995</v>
      </c>
      <c r="D438">
        <v>0.97</v>
      </c>
    </row>
    <row r="439" spans="1:4" x14ac:dyDescent="0.25">
      <c r="A439" t="s">
        <v>1134</v>
      </c>
      <c r="B439" t="s">
        <v>1133</v>
      </c>
      <c r="C439">
        <v>1.0401</v>
      </c>
      <c r="D439">
        <v>0.97010000000000018</v>
      </c>
    </row>
    <row r="440" spans="1:4" x14ac:dyDescent="0.25">
      <c r="A440" t="s">
        <v>1132</v>
      </c>
      <c r="B440" t="s">
        <v>1131</v>
      </c>
      <c r="C440">
        <v>1.17</v>
      </c>
      <c r="D440">
        <v>1.0683</v>
      </c>
    </row>
    <row r="441" spans="1:4" x14ac:dyDescent="0.25">
      <c r="A441" t="s">
        <v>1130</v>
      </c>
      <c r="B441" t="s">
        <v>1129</v>
      </c>
      <c r="C441">
        <v>1.17</v>
      </c>
      <c r="D441">
        <v>1.0683</v>
      </c>
    </row>
    <row r="442" spans="1:4" x14ac:dyDescent="0.25">
      <c r="A442" t="s">
        <v>1126</v>
      </c>
      <c r="B442" t="s">
        <v>1125</v>
      </c>
      <c r="C442">
        <v>1.06</v>
      </c>
      <c r="D442">
        <v>0.99</v>
      </c>
    </row>
    <row r="443" spans="1:4" x14ac:dyDescent="0.25">
      <c r="A443" t="s">
        <v>1124</v>
      </c>
      <c r="B443" t="s">
        <v>1123</v>
      </c>
      <c r="C443">
        <v>1.04</v>
      </c>
      <c r="D443">
        <v>0.97</v>
      </c>
    </row>
    <row r="444" spans="1:4" x14ac:dyDescent="0.25">
      <c r="A444" t="s">
        <v>1120</v>
      </c>
      <c r="B444" t="s">
        <v>1119</v>
      </c>
      <c r="C444">
        <v>1.1260000000000001</v>
      </c>
      <c r="D444">
        <v>1.0398000000000001</v>
      </c>
    </row>
    <row r="445" spans="1:4" x14ac:dyDescent="0.25">
      <c r="A445" t="s">
        <v>1118</v>
      </c>
      <c r="B445" t="s">
        <v>1117</v>
      </c>
      <c r="C445">
        <v>1.04</v>
      </c>
      <c r="D445">
        <v>0.97</v>
      </c>
    </row>
    <row r="446" spans="1:4" x14ac:dyDescent="0.25">
      <c r="A446" t="s">
        <v>1114</v>
      </c>
      <c r="B446" t="s">
        <v>1113</v>
      </c>
      <c r="C446">
        <v>1.17</v>
      </c>
      <c r="D446">
        <v>1.0683</v>
      </c>
    </row>
    <row r="447" spans="1:4" x14ac:dyDescent="0.25">
      <c r="A447" t="s">
        <v>1112</v>
      </c>
      <c r="B447" t="s">
        <v>1111</v>
      </c>
      <c r="C447">
        <v>1.04</v>
      </c>
      <c r="D447">
        <v>0.97</v>
      </c>
    </row>
    <row r="448" spans="1:4" x14ac:dyDescent="0.25">
      <c r="A448" t="s">
        <v>1108</v>
      </c>
      <c r="B448" t="s">
        <v>1107</v>
      </c>
      <c r="C448">
        <v>1.04</v>
      </c>
      <c r="D448">
        <v>0.97</v>
      </c>
    </row>
    <row r="449" spans="1:4" x14ac:dyDescent="0.25">
      <c r="A449" t="s">
        <v>1106</v>
      </c>
      <c r="B449" t="s">
        <v>1105</v>
      </c>
      <c r="C449">
        <v>1.1200000000000001</v>
      </c>
      <c r="D449">
        <v>1.0359</v>
      </c>
    </row>
    <row r="450" spans="1:4" x14ac:dyDescent="0.25">
      <c r="A450" t="s">
        <v>1104</v>
      </c>
      <c r="B450" t="s">
        <v>1103</v>
      </c>
      <c r="C450">
        <v>1.04</v>
      </c>
      <c r="D450">
        <v>0.97</v>
      </c>
    </row>
    <row r="451" spans="1:4" x14ac:dyDescent="0.25">
      <c r="A451" t="s">
        <v>1100</v>
      </c>
      <c r="B451" t="s">
        <v>1099</v>
      </c>
      <c r="C451">
        <v>1.04</v>
      </c>
      <c r="D451">
        <v>0.97</v>
      </c>
    </row>
    <row r="452" spans="1:4" x14ac:dyDescent="0.25">
      <c r="A452" t="s">
        <v>1098</v>
      </c>
      <c r="B452" t="s">
        <v>1097</v>
      </c>
      <c r="C452">
        <v>1.04</v>
      </c>
      <c r="D452">
        <v>0.97</v>
      </c>
    </row>
    <row r="453" spans="1:4" x14ac:dyDescent="0.25">
      <c r="A453" t="s">
        <v>1094</v>
      </c>
      <c r="B453" t="s">
        <v>1093</v>
      </c>
      <c r="C453">
        <v>1.04</v>
      </c>
      <c r="D453">
        <v>0.97</v>
      </c>
    </row>
    <row r="454" spans="1:4" x14ac:dyDescent="0.25">
      <c r="A454" t="s">
        <v>1092</v>
      </c>
      <c r="B454" t="s">
        <v>1091</v>
      </c>
      <c r="C454">
        <v>1.0900000000000001</v>
      </c>
      <c r="D454">
        <v>1.0165</v>
      </c>
    </row>
    <row r="455" spans="1:4" x14ac:dyDescent="0.25">
      <c r="A455" t="s">
        <v>1088</v>
      </c>
      <c r="B455" t="s">
        <v>1087</v>
      </c>
      <c r="C455">
        <v>1.17</v>
      </c>
      <c r="D455">
        <v>1.0683</v>
      </c>
    </row>
    <row r="456" spans="1:4" x14ac:dyDescent="0.25">
      <c r="A456" t="s">
        <v>1086</v>
      </c>
      <c r="B456" t="s">
        <v>1085</v>
      </c>
      <c r="C456">
        <v>1.17</v>
      </c>
      <c r="D456">
        <v>1.0683</v>
      </c>
    </row>
    <row r="457" spans="1:4" x14ac:dyDescent="0.25">
      <c r="A457" t="s">
        <v>1082</v>
      </c>
      <c r="B457" t="s">
        <v>1081</v>
      </c>
      <c r="C457">
        <v>1.17</v>
      </c>
      <c r="D457">
        <v>1.0684</v>
      </c>
    </row>
    <row r="458" spans="1:4" x14ac:dyDescent="0.25">
      <c r="A458" t="s">
        <v>1080</v>
      </c>
      <c r="B458" t="s">
        <v>1079</v>
      </c>
      <c r="C458">
        <v>1.17</v>
      </c>
      <c r="D458">
        <v>1.06</v>
      </c>
    </row>
    <row r="459" spans="1:4" x14ac:dyDescent="0.25">
      <c r="A459" t="s">
        <v>1078</v>
      </c>
      <c r="B459" t="s">
        <v>1077</v>
      </c>
      <c r="C459">
        <v>1.04</v>
      </c>
      <c r="D459">
        <v>0.97</v>
      </c>
    </row>
    <row r="460" spans="1:4" x14ac:dyDescent="0.25">
      <c r="A460" t="s">
        <v>1076</v>
      </c>
      <c r="B460" t="s">
        <v>1075</v>
      </c>
      <c r="C460">
        <v>1.06</v>
      </c>
      <c r="D460">
        <v>0.97</v>
      </c>
    </row>
    <row r="461" spans="1:4" x14ac:dyDescent="0.25">
      <c r="A461" t="s">
        <v>1074</v>
      </c>
      <c r="B461" t="s">
        <v>1073</v>
      </c>
      <c r="C461">
        <v>1.17</v>
      </c>
      <c r="D461">
        <v>1.0683</v>
      </c>
    </row>
    <row r="462" spans="1:4" x14ac:dyDescent="0.25">
      <c r="A462" t="s">
        <v>1072</v>
      </c>
      <c r="B462" t="s">
        <v>1071</v>
      </c>
      <c r="C462">
        <v>1.17</v>
      </c>
      <c r="D462">
        <v>1.0683</v>
      </c>
    </row>
    <row r="463" spans="1:4" x14ac:dyDescent="0.25">
      <c r="A463" t="s">
        <v>1070</v>
      </c>
      <c r="B463" t="s">
        <v>1069</v>
      </c>
      <c r="C463">
        <v>1.04</v>
      </c>
      <c r="D463">
        <v>0.97</v>
      </c>
    </row>
    <row r="464" spans="1:4" x14ac:dyDescent="0.25">
      <c r="A464" t="s">
        <v>1068</v>
      </c>
      <c r="B464" t="s">
        <v>1067</v>
      </c>
      <c r="C464">
        <v>1.17</v>
      </c>
      <c r="D464">
        <v>0.99</v>
      </c>
    </row>
    <row r="465" spans="1:4" x14ac:dyDescent="0.25">
      <c r="A465" t="s">
        <v>1066</v>
      </c>
      <c r="B465" t="s">
        <v>1065</v>
      </c>
      <c r="C465">
        <v>1.17</v>
      </c>
      <c r="D465">
        <v>1.0683</v>
      </c>
    </row>
    <row r="466" spans="1:4" x14ac:dyDescent="0.25">
      <c r="A466" t="s">
        <v>1064</v>
      </c>
      <c r="B466" t="s">
        <v>1063</v>
      </c>
      <c r="C466">
        <v>1.0401</v>
      </c>
      <c r="D466">
        <v>0.97010000000000018</v>
      </c>
    </row>
    <row r="467" spans="1:4" x14ac:dyDescent="0.25">
      <c r="A467" t="s">
        <v>1062</v>
      </c>
      <c r="B467" t="s">
        <v>1061</v>
      </c>
      <c r="C467">
        <v>1.1000000000000003</v>
      </c>
      <c r="D467">
        <v>1.0230000000000001</v>
      </c>
    </row>
    <row r="468" spans="1:4" x14ac:dyDescent="0.25">
      <c r="A468" t="s">
        <v>1060</v>
      </c>
      <c r="B468" t="s">
        <v>1059</v>
      </c>
      <c r="C468">
        <v>1.17</v>
      </c>
      <c r="D468">
        <v>1.0684</v>
      </c>
    </row>
    <row r="469" spans="1:4" x14ac:dyDescent="0.25">
      <c r="A469" t="s">
        <v>2022</v>
      </c>
      <c r="B469" t="s">
        <v>2021</v>
      </c>
      <c r="C469">
        <v>1.06</v>
      </c>
      <c r="D469">
        <v>0.99</v>
      </c>
    </row>
    <row r="470" spans="1:4" x14ac:dyDescent="0.25">
      <c r="A470" t="s">
        <v>1058</v>
      </c>
      <c r="B470" t="s">
        <v>1057</v>
      </c>
      <c r="C470">
        <v>1.17</v>
      </c>
      <c r="D470">
        <v>1.0683</v>
      </c>
    </row>
    <row r="471" spans="1:4" x14ac:dyDescent="0.25">
      <c r="A471" t="s">
        <v>1056</v>
      </c>
      <c r="B471" t="s">
        <v>1055</v>
      </c>
      <c r="C471">
        <v>1.04</v>
      </c>
      <c r="D471">
        <v>0.97</v>
      </c>
    </row>
    <row r="472" spans="1:4" x14ac:dyDescent="0.25">
      <c r="A472" t="s">
        <v>1054</v>
      </c>
      <c r="B472" t="s">
        <v>1053</v>
      </c>
      <c r="C472">
        <v>1.04</v>
      </c>
      <c r="D472">
        <v>0.97</v>
      </c>
    </row>
    <row r="473" spans="1:4" x14ac:dyDescent="0.25">
      <c r="A473" t="s">
        <v>1052</v>
      </c>
      <c r="B473" t="s">
        <v>1051</v>
      </c>
      <c r="C473">
        <v>1.17</v>
      </c>
      <c r="D473">
        <v>1.0683</v>
      </c>
    </row>
    <row r="474" spans="1:4" x14ac:dyDescent="0.25">
      <c r="A474" t="s">
        <v>1050</v>
      </c>
      <c r="B474" t="s">
        <v>1049</v>
      </c>
      <c r="C474">
        <v>1.17</v>
      </c>
      <c r="D474">
        <v>1.0683</v>
      </c>
    </row>
    <row r="475" spans="1:4" x14ac:dyDescent="0.25">
      <c r="A475" t="s">
        <v>1048</v>
      </c>
      <c r="B475" t="s">
        <v>1047</v>
      </c>
      <c r="C475">
        <v>1.04</v>
      </c>
      <c r="D475">
        <v>0.97</v>
      </c>
    </row>
    <row r="476" spans="1:4" x14ac:dyDescent="0.25">
      <c r="A476" t="s">
        <v>1046</v>
      </c>
      <c r="B476" t="s">
        <v>1045</v>
      </c>
      <c r="C476">
        <v>1.17</v>
      </c>
      <c r="D476">
        <v>1.0683</v>
      </c>
    </row>
    <row r="477" spans="1:4" x14ac:dyDescent="0.25">
      <c r="A477" t="s">
        <v>1044</v>
      </c>
      <c r="B477" t="s">
        <v>1043</v>
      </c>
      <c r="C477">
        <v>1.17</v>
      </c>
      <c r="D477">
        <v>1.0683</v>
      </c>
    </row>
    <row r="478" spans="1:4" x14ac:dyDescent="0.25">
      <c r="A478" t="s">
        <v>1042</v>
      </c>
      <c r="B478" t="s">
        <v>1041</v>
      </c>
      <c r="C478">
        <v>1.17</v>
      </c>
      <c r="D478">
        <v>1.0683</v>
      </c>
    </row>
    <row r="479" spans="1:4" x14ac:dyDescent="0.25">
      <c r="A479" t="s">
        <v>1040</v>
      </c>
      <c r="B479" t="s">
        <v>1039</v>
      </c>
      <c r="C479">
        <v>1.1595</v>
      </c>
      <c r="D479">
        <v>1.0615000000000001</v>
      </c>
    </row>
    <row r="480" spans="1:4" x14ac:dyDescent="0.25">
      <c r="A480" t="s">
        <v>1038</v>
      </c>
      <c r="B480" t="s">
        <v>1037</v>
      </c>
      <c r="C480">
        <v>1.04</v>
      </c>
      <c r="D480">
        <v>0.97</v>
      </c>
    </row>
    <row r="481" spans="1:4" x14ac:dyDescent="0.25">
      <c r="A481" t="s">
        <v>1036</v>
      </c>
      <c r="B481" t="s">
        <v>1035</v>
      </c>
      <c r="C481">
        <v>1.17</v>
      </c>
      <c r="D481">
        <v>1.0684</v>
      </c>
    </row>
    <row r="482" spans="1:4" x14ac:dyDescent="0.25">
      <c r="A482" t="s">
        <v>1034</v>
      </c>
      <c r="B482" t="s">
        <v>1033</v>
      </c>
      <c r="C482">
        <v>1.17</v>
      </c>
      <c r="D482">
        <v>1.0684</v>
      </c>
    </row>
    <row r="483" spans="1:4" x14ac:dyDescent="0.25">
      <c r="A483" t="s">
        <v>1032</v>
      </c>
      <c r="B483" t="s">
        <v>1031</v>
      </c>
      <c r="C483">
        <v>1.17</v>
      </c>
      <c r="D483">
        <v>1.0683</v>
      </c>
    </row>
    <row r="484" spans="1:4" x14ac:dyDescent="0.25">
      <c r="A484" t="s">
        <v>1030</v>
      </c>
      <c r="B484" t="s">
        <v>1029</v>
      </c>
      <c r="C484">
        <v>1.17</v>
      </c>
      <c r="D484">
        <v>1.0683</v>
      </c>
    </row>
    <row r="485" spans="1:4" x14ac:dyDescent="0.25">
      <c r="A485" t="s">
        <v>1028</v>
      </c>
      <c r="B485" t="s">
        <v>1027</v>
      </c>
      <c r="C485">
        <v>1.17</v>
      </c>
      <c r="D485">
        <v>1.0683</v>
      </c>
    </row>
    <row r="486" spans="1:4" x14ac:dyDescent="0.25">
      <c r="A486" t="s">
        <v>1026</v>
      </c>
      <c r="B486" t="s">
        <v>1025</v>
      </c>
      <c r="C486">
        <v>1.04</v>
      </c>
      <c r="D486">
        <v>0.97</v>
      </c>
    </row>
    <row r="487" spans="1:4" x14ac:dyDescent="0.25">
      <c r="A487" t="s">
        <v>1024</v>
      </c>
      <c r="B487" t="s">
        <v>1023</v>
      </c>
      <c r="C487">
        <v>1.04</v>
      </c>
      <c r="D487">
        <v>0.97</v>
      </c>
    </row>
    <row r="488" spans="1:4" x14ac:dyDescent="0.25">
      <c r="A488" t="s">
        <v>1022</v>
      </c>
      <c r="B488" t="s">
        <v>1021</v>
      </c>
      <c r="C488">
        <v>1.04</v>
      </c>
      <c r="D488">
        <v>0.97</v>
      </c>
    </row>
    <row r="489" spans="1:4" x14ac:dyDescent="0.25">
      <c r="A489" t="s">
        <v>1020</v>
      </c>
      <c r="B489" t="s">
        <v>1019</v>
      </c>
      <c r="C489">
        <v>1.06</v>
      </c>
      <c r="D489">
        <v>0.99</v>
      </c>
    </row>
    <row r="490" spans="1:4" x14ac:dyDescent="0.25">
      <c r="A490" t="s">
        <v>1018</v>
      </c>
      <c r="B490" t="s">
        <v>1017</v>
      </c>
      <c r="C490">
        <v>1.04</v>
      </c>
      <c r="D490">
        <v>0.97</v>
      </c>
    </row>
    <row r="491" spans="1:4" x14ac:dyDescent="0.25">
      <c r="A491" t="s">
        <v>1016</v>
      </c>
      <c r="B491" t="s">
        <v>1015</v>
      </c>
      <c r="C491">
        <v>1.04</v>
      </c>
      <c r="D491">
        <v>0.97</v>
      </c>
    </row>
    <row r="492" spans="1:4" x14ac:dyDescent="0.25">
      <c r="A492" t="s">
        <v>1014</v>
      </c>
      <c r="B492" t="s">
        <v>1013</v>
      </c>
      <c r="C492">
        <v>1.17</v>
      </c>
      <c r="D492">
        <v>1.0683</v>
      </c>
    </row>
    <row r="493" spans="1:4" x14ac:dyDescent="0.25">
      <c r="A493" t="s">
        <v>1012</v>
      </c>
      <c r="B493" t="s">
        <v>1011</v>
      </c>
      <c r="C493">
        <v>1.17</v>
      </c>
      <c r="D493">
        <v>1.0680000000000001</v>
      </c>
    </row>
    <row r="494" spans="1:4" x14ac:dyDescent="0.25">
      <c r="A494" t="s">
        <v>1010</v>
      </c>
      <c r="B494" t="s">
        <v>1009</v>
      </c>
      <c r="C494">
        <v>1.04</v>
      </c>
      <c r="D494">
        <v>0.97</v>
      </c>
    </row>
    <row r="495" spans="1:4" x14ac:dyDescent="0.25">
      <c r="A495" t="s">
        <v>1008</v>
      </c>
      <c r="B495" t="s">
        <v>1007</v>
      </c>
      <c r="C495">
        <v>1.17</v>
      </c>
      <c r="D495">
        <v>1.0683</v>
      </c>
    </row>
    <row r="496" spans="1:4" x14ac:dyDescent="0.25">
      <c r="A496" t="s">
        <v>1006</v>
      </c>
      <c r="B496" t="s">
        <v>1005</v>
      </c>
      <c r="C496">
        <v>1.17</v>
      </c>
      <c r="D496">
        <v>1.0683</v>
      </c>
    </row>
    <row r="497" spans="1:4" x14ac:dyDescent="0.25">
      <c r="A497" t="s">
        <v>1004</v>
      </c>
      <c r="B497" t="s">
        <v>1003</v>
      </c>
      <c r="C497">
        <v>1.04</v>
      </c>
      <c r="D497">
        <v>0.97</v>
      </c>
    </row>
    <row r="498" spans="1:4" x14ac:dyDescent="0.25">
      <c r="A498" t="s">
        <v>1002</v>
      </c>
      <c r="B498" t="s">
        <v>1001</v>
      </c>
      <c r="C498">
        <v>1.04</v>
      </c>
      <c r="D498">
        <v>0.97</v>
      </c>
    </row>
    <row r="499" spans="1:4" x14ac:dyDescent="0.25">
      <c r="A499" t="s">
        <v>1000</v>
      </c>
      <c r="B499" t="s">
        <v>999</v>
      </c>
      <c r="C499">
        <v>1.06</v>
      </c>
      <c r="D499">
        <v>0.99</v>
      </c>
    </row>
    <row r="500" spans="1:4" x14ac:dyDescent="0.25">
      <c r="A500" t="s">
        <v>998</v>
      </c>
      <c r="B500" t="s">
        <v>997</v>
      </c>
      <c r="C500">
        <v>1.04</v>
      </c>
      <c r="D500">
        <v>0.97</v>
      </c>
    </row>
    <row r="501" spans="1:4" x14ac:dyDescent="0.25">
      <c r="A501" t="s">
        <v>996</v>
      </c>
      <c r="B501" t="s">
        <v>995</v>
      </c>
      <c r="C501">
        <v>1.04</v>
      </c>
      <c r="D501">
        <v>0.97</v>
      </c>
    </row>
    <row r="502" spans="1:4" x14ac:dyDescent="0.25">
      <c r="A502" t="s">
        <v>994</v>
      </c>
      <c r="B502" t="s">
        <v>993</v>
      </c>
      <c r="C502">
        <v>1.04</v>
      </c>
      <c r="D502">
        <v>0.97</v>
      </c>
    </row>
    <row r="503" spans="1:4" x14ac:dyDescent="0.25">
      <c r="A503" t="s">
        <v>992</v>
      </c>
      <c r="B503" t="s">
        <v>991</v>
      </c>
      <c r="C503">
        <v>1.04</v>
      </c>
      <c r="D503">
        <v>0.97</v>
      </c>
    </row>
    <row r="504" spans="1:4" x14ac:dyDescent="0.25">
      <c r="A504" t="s">
        <v>990</v>
      </c>
      <c r="B504" t="s">
        <v>989</v>
      </c>
      <c r="C504">
        <v>1.04</v>
      </c>
      <c r="D504">
        <v>0.97</v>
      </c>
    </row>
    <row r="505" spans="1:4" x14ac:dyDescent="0.25">
      <c r="A505" t="s">
        <v>988</v>
      </c>
      <c r="B505" t="s">
        <v>987</v>
      </c>
      <c r="C505">
        <v>0.87</v>
      </c>
      <c r="D505">
        <v>0.75</v>
      </c>
    </row>
    <row r="506" spans="1:4" x14ac:dyDescent="0.25">
      <c r="A506" t="s">
        <v>986</v>
      </c>
      <c r="B506" t="s">
        <v>985</v>
      </c>
      <c r="C506">
        <v>1.0333000000000001</v>
      </c>
      <c r="D506">
        <v>0.97</v>
      </c>
    </row>
    <row r="507" spans="1:4" x14ac:dyDescent="0.25">
      <c r="A507" t="s">
        <v>984</v>
      </c>
      <c r="B507" t="s">
        <v>983</v>
      </c>
      <c r="C507">
        <v>1.04</v>
      </c>
      <c r="D507">
        <v>0.97</v>
      </c>
    </row>
    <row r="508" spans="1:4" x14ac:dyDescent="0.25">
      <c r="A508" t="s">
        <v>982</v>
      </c>
      <c r="B508" t="s">
        <v>981</v>
      </c>
      <c r="C508">
        <v>1.04</v>
      </c>
      <c r="D508">
        <v>0.97</v>
      </c>
    </row>
    <row r="509" spans="1:4" x14ac:dyDescent="0.25">
      <c r="A509" t="s">
        <v>980</v>
      </c>
      <c r="B509" t="s">
        <v>979</v>
      </c>
      <c r="C509">
        <v>1.17</v>
      </c>
      <c r="D509">
        <v>1.0683</v>
      </c>
    </row>
    <row r="510" spans="1:4" x14ac:dyDescent="0.25">
      <c r="A510" t="s">
        <v>978</v>
      </c>
      <c r="B510" t="s">
        <v>977</v>
      </c>
      <c r="C510">
        <v>1.17</v>
      </c>
      <c r="D510">
        <v>1.0683</v>
      </c>
    </row>
    <row r="511" spans="1:4" x14ac:dyDescent="0.25">
      <c r="A511" t="s">
        <v>976</v>
      </c>
      <c r="B511" t="s">
        <v>975</v>
      </c>
      <c r="C511">
        <v>1.17</v>
      </c>
      <c r="D511">
        <v>1.0683</v>
      </c>
    </row>
    <row r="512" spans="1:4" x14ac:dyDescent="0.25">
      <c r="A512" t="s">
        <v>974</v>
      </c>
      <c r="B512" t="s">
        <v>973</v>
      </c>
      <c r="C512">
        <v>1.04</v>
      </c>
      <c r="D512">
        <v>0.97</v>
      </c>
    </row>
    <row r="513" spans="1:4" x14ac:dyDescent="0.25">
      <c r="A513" t="s">
        <v>972</v>
      </c>
      <c r="B513" t="s">
        <v>971</v>
      </c>
      <c r="C513">
        <v>1.17</v>
      </c>
      <c r="D513">
        <v>1.0683</v>
      </c>
    </row>
    <row r="514" spans="1:4" x14ac:dyDescent="0.25">
      <c r="A514" t="s">
        <v>970</v>
      </c>
      <c r="B514" t="s">
        <v>969</v>
      </c>
      <c r="C514">
        <v>1.17</v>
      </c>
      <c r="D514">
        <v>1.0683</v>
      </c>
    </row>
    <row r="515" spans="1:4" x14ac:dyDescent="0.25">
      <c r="A515" t="s">
        <v>968</v>
      </c>
      <c r="B515" t="s">
        <v>967</v>
      </c>
      <c r="C515">
        <v>1.17</v>
      </c>
      <c r="D515">
        <v>1.0683</v>
      </c>
    </row>
    <row r="516" spans="1:4" x14ac:dyDescent="0.25">
      <c r="A516" t="s">
        <v>966</v>
      </c>
      <c r="B516" t="s">
        <v>965</v>
      </c>
      <c r="C516">
        <v>1.04</v>
      </c>
      <c r="D516">
        <v>0.97</v>
      </c>
    </row>
    <row r="517" spans="1:4" x14ac:dyDescent="0.25">
      <c r="A517" t="s">
        <v>964</v>
      </c>
      <c r="B517" t="s">
        <v>963</v>
      </c>
      <c r="C517">
        <v>1.17</v>
      </c>
      <c r="D517">
        <v>1.0684</v>
      </c>
    </row>
    <row r="518" spans="1:4" x14ac:dyDescent="0.25">
      <c r="A518" t="s">
        <v>962</v>
      </c>
      <c r="B518" t="s">
        <v>961</v>
      </c>
      <c r="C518">
        <v>1.04</v>
      </c>
      <c r="D518">
        <v>0.97</v>
      </c>
    </row>
    <row r="519" spans="1:4" x14ac:dyDescent="0.25">
      <c r="A519" t="s">
        <v>960</v>
      </c>
      <c r="B519" t="s">
        <v>959</v>
      </c>
      <c r="C519">
        <v>1.04</v>
      </c>
      <c r="D519">
        <v>0.97</v>
      </c>
    </row>
    <row r="520" spans="1:4" x14ac:dyDescent="0.25">
      <c r="A520" t="s">
        <v>958</v>
      </c>
      <c r="B520" t="s">
        <v>957</v>
      </c>
      <c r="C520">
        <v>1.17</v>
      </c>
      <c r="D520">
        <v>1.0684</v>
      </c>
    </row>
    <row r="521" spans="1:4" x14ac:dyDescent="0.25">
      <c r="A521" t="s">
        <v>956</v>
      </c>
      <c r="B521" t="s">
        <v>955</v>
      </c>
      <c r="C521">
        <v>1.04</v>
      </c>
      <c r="D521">
        <v>0.97</v>
      </c>
    </row>
    <row r="522" spans="1:4" x14ac:dyDescent="0.25">
      <c r="A522" t="s">
        <v>954</v>
      </c>
      <c r="B522" t="s">
        <v>953</v>
      </c>
      <c r="C522">
        <v>1.1200000000000001</v>
      </c>
      <c r="D522">
        <v>1.0359</v>
      </c>
    </row>
    <row r="523" spans="1:4" x14ac:dyDescent="0.25">
      <c r="A523" t="s">
        <v>952</v>
      </c>
      <c r="B523" t="s">
        <v>951</v>
      </c>
      <c r="C523">
        <v>1.17</v>
      </c>
      <c r="D523">
        <v>1.0684</v>
      </c>
    </row>
    <row r="524" spans="1:4" x14ac:dyDescent="0.25">
      <c r="A524" t="s">
        <v>950</v>
      </c>
      <c r="B524" t="s">
        <v>949</v>
      </c>
      <c r="C524">
        <v>1.04</v>
      </c>
      <c r="D524">
        <v>0.97</v>
      </c>
    </row>
    <row r="525" spans="1:4" x14ac:dyDescent="0.25">
      <c r="A525" t="s">
        <v>948</v>
      </c>
      <c r="B525" t="s">
        <v>947</v>
      </c>
      <c r="C525">
        <v>1.17</v>
      </c>
      <c r="D525">
        <v>1.0683</v>
      </c>
    </row>
    <row r="526" spans="1:4" x14ac:dyDescent="0.25">
      <c r="A526" t="s">
        <v>946</v>
      </c>
      <c r="B526" t="s">
        <v>945</v>
      </c>
      <c r="C526">
        <v>1.04</v>
      </c>
      <c r="D526">
        <v>0.97</v>
      </c>
    </row>
    <row r="527" spans="1:4" x14ac:dyDescent="0.25">
      <c r="A527" t="s">
        <v>944</v>
      </c>
      <c r="B527" t="s">
        <v>943</v>
      </c>
      <c r="C527">
        <v>1.06</v>
      </c>
      <c r="D527">
        <v>0.99</v>
      </c>
    </row>
    <row r="528" spans="1:4" x14ac:dyDescent="0.25">
      <c r="A528" t="s">
        <v>942</v>
      </c>
      <c r="B528" t="s">
        <v>941</v>
      </c>
      <c r="C528">
        <v>1.04</v>
      </c>
      <c r="D528">
        <v>0.97</v>
      </c>
    </row>
    <row r="529" spans="1:4" x14ac:dyDescent="0.25">
      <c r="A529" t="s">
        <v>940</v>
      </c>
      <c r="B529" t="s">
        <v>939</v>
      </c>
      <c r="C529">
        <v>0.99</v>
      </c>
      <c r="D529">
        <v>0.97</v>
      </c>
    </row>
    <row r="530" spans="1:4" x14ac:dyDescent="0.25">
      <c r="A530" t="s">
        <v>938</v>
      </c>
      <c r="B530" t="s">
        <v>937</v>
      </c>
      <c r="C530">
        <v>1.04</v>
      </c>
      <c r="D530">
        <v>0.97</v>
      </c>
    </row>
    <row r="531" spans="1:4" x14ac:dyDescent="0.25">
      <c r="A531" t="s">
        <v>936</v>
      </c>
      <c r="B531" t="s">
        <v>935</v>
      </c>
      <c r="C531">
        <v>1.04</v>
      </c>
      <c r="D531">
        <v>0.97</v>
      </c>
    </row>
    <row r="532" spans="1:4" x14ac:dyDescent="0.25">
      <c r="A532" t="s">
        <v>934</v>
      </c>
      <c r="B532" t="s">
        <v>933</v>
      </c>
      <c r="C532">
        <v>1.04</v>
      </c>
      <c r="D532">
        <v>0.97</v>
      </c>
    </row>
    <row r="533" spans="1:4" x14ac:dyDescent="0.25">
      <c r="A533" t="s">
        <v>932</v>
      </c>
      <c r="B533" t="s">
        <v>931</v>
      </c>
      <c r="C533">
        <v>0.997</v>
      </c>
      <c r="D533">
        <v>0.97</v>
      </c>
    </row>
    <row r="534" spans="1:4" x14ac:dyDescent="0.25">
      <c r="A534" t="s">
        <v>930</v>
      </c>
      <c r="B534" t="s">
        <v>929</v>
      </c>
      <c r="C534">
        <v>1.1000000000000003</v>
      </c>
      <c r="D534">
        <v>1.0229000000000001</v>
      </c>
    </row>
    <row r="535" spans="1:4" x14ac:dyDescent="0.25">
      <c r="A535" t="s">
        <v>928</v>
      </c>
      <c r="B535" t="s">
        <v>927</v>
      </c>
      <c r="C535">
        <v>1.17</v>
      </c>
      <c r="D535">
        <v>1.0683</v>
      </c>
    </row>
    <row r="536" spans="1:4" x14ac:dyDescent="0.25">
      <c r="A536" t="s">
        <v>926</v>
      </c>
      <c r="B536" t="s">
        <v>925</v>
      </c>
      <c r="C536">
        <v>1.17</v>
      </c>
      <c r="D536">
        <v>1.0684</v>
      </c>
    </row>
    <row r="537" spans="1:4" x14ac:dyDescent="0.25">
      <c r="A537" t="s">
        <v>924</v>
      </c>
      <c r="B537" t="s">
        <v>923</v>
      </c>
      <c r="C537">
        <v>1.17</v>
      </c>
      <c r="D537">
        <v>1.0683</v>
      </c>
    </row>
    <row r="538" spans="1:4" x14ac:dyDescent="0.25">
      <c r="A538" t="s">
        <v>922</v>
      </c>
      <c r="B538" t="s">
        <v>300</v>
      </c>
      <c r="C538">
        <v>1.04</v>
      </c>
      <c r="D538">
        <v>0.97</v>
      </c>
    </row>
    <row r="539" spans="1:4" x14ac:dyDescent="0.25">
      <c r="A539" t="s">
        <v>921</v>
      </c>
      <c r="B539" t="s">
        <v>920</v>
      </c>
      <c r="C539">
        <v>1.04</v>
      </c>
      <c r="D539">
        <v>0.97</v>
      </c>
    </row>
    <row r="540" spans="1:4" x14ac:dyDescent="0.25">
      <c r="A540" t="s">
        <v>919</v>
      </c>
      <c r="B540" t="s">
        <v>918</v>
      </c>
      <c r="C540">
        <v>1.06</v>
      </c>
      <c r="D540">
        <v>0.99</v>
      </c>
    </row>
    <row r="541" spans="1:4" x14ac:dyDescent="0.25">
      <c r="A541" t="s">
        <v>917</v>
      </c>
      <c r="B541" t="s">
        <v>916</v>
      </c>
      <c r="C541">
        <v>1.04</v>
      </c>
      <c r="D541">
        <v>0.97</v>
      </c>
    </row>
    <row r="542" spans="1:4" x14ac:dyDescent="0.25">
      <c r="A542" t="s">
        <v>915</v>
      </c>
      <c r="B542" t="s">
        <v>914</v>
      </c>
      <c r="C542">
        <v>1.04</v>
      </c>
      <c r="D542">
        <v>0.97</v>
      </c>
    </row>
    <row r="543" spans="1:4" x14ac:dyDescent="0.25">
      <c r="A543" t="s">
        <v>913</v>
      </c>
      <c r="B543" t="s">
        <v>912</v>
      </c>
      <c r="C543">
        <v>1.04</v>
      </c>
      <c r="D543">
        <v>0.97</v>
      </c>
    </row>
    <row r="544" spans="1:4" x14ac:dyDescent="0.25">
      <c r="A544" t="s">
        <v>911</v>
      </c>
      <c r="B544" t="s">
        <v>910</v>
      </c>
      <c r="C544">
        <v>1.17</v>
      </c>
      <c r="D544">
        <v>0.97</v>
      </c>
    </row>
    <row r="545" spans="1:4" x14ac:dyDescent="0.25">
      <c r="A545" t="s">
        <v>907</v>
      </c>
      <c r="B545" t="s">
        <v>906</v>
      </c>
      <c r="C545">
        <v>1.17</v>
      </c>
      <c r="D545">
        <v>1.0684</v>
      </c>
    </row>
    <row r="546" spans="1:4" x14ac:dyDescent="0.25">
      <c r="A546" t="s">
        <v>905</v>
      </c>
      <c r="B546" t="s">
        <v>904</v>
      </c>
      <c r="C546">
        <v>1.06</v>
      </c>
      <c r="D546">
        <v>0.99</v>
      </c>
    </row>
    <row r="547" spans="1:4" x14ac:dyDescent="0.25">
      <c r="A547" t="s">
        <v>901</v>
      </c>
      <c r="B547" t="s">
        <v>900</v>
      </c>
      <c r="C547">
        <v>1.17</v>
      </c>
      <c r="D547">
        <v>1.0684</v>
      </c>
    </row>
    <row r="548" spans="1:4" x14ac:dyDescent="0.25">
      <c r="A548" t="s">
        <v>899</v>
      </c>
      <c r="B548" t="s">
        <v>898</v>
      </c>
      <c r="C548">
        <v>1.04</v>
      </c>
      <c r="D548">
        <v>0.97</v>
      </c>
    </row>
    <row r="549" spans="1:4" x14ac:dyDescent="0.25">
      <c r="A549" t="s">
        <v>895</v>
      </c>
      <c r="B549" t="s">
        <v>894</v>
      </c>
      <c r="C549">
        <v>1.17</v>
      </c>
      <c r="D549">
        <v>1.0684</v>
      </c>
    </row>
    <row r="550" spans="1:4" x14ac:dyDescent="0.25">
      <c r="A550" t="s">
        <v>893</v>
      </c>
      <c r="B550" t="s">
        <v>892</v>
      </c>
      <c r="C550">
        <v>1.04</v>
      </c>
      <c r="D550">
        <v>0.97</v>
      </c>
    </row>
    <row r="551" spans="1:4" x14ac:dyDescent="0.25">
      <c r="A551" t="s">
        <v>889</v>
      </c>
      <c r="B551" t="s">
        <v>888</v>
      </c>
      <c r="C551">
        <v>1.0401</v>
      </c>
      <c r="D551">
        <v>0.97</v>
      </c>
    </row>
    <row r="552" spans="1:4" x14ac:dyDescent="0.25">
      <c r="A552" t="s">
        <v>887</v>
      </c>
      <c r="B552" t="s">
        <v>886</v>
      </c>
      <c r="C552">
        <v>1.04</v>
      </c>
      <c r="D552">
        <v>0.97</v>
      </c>
    </row>
    <row r="553" spans="1:4" x14ac:dyDescent="0.25">
      <c r="A553" t="s">
        <v>883</v>
      </c>
      <c r="B553" t="s">
        <v>882</v>
      </c>
      <c r="C553">
        <v>1.04</v>
      </c>
      <c r="D553">
        <v>0.97</v>
      </c>
    </row>
    <row r="554" spans="1:4" x14ac:dyDescent="0.25">
      <c r="A554" t="s">
        <v>881</v>
      </c>
      <c r="B554" t="s">
        <v>880</v>
      </c>
      <c r="C554">
        <v>1.06</v>
      </c>
      <c r="D554">
        <v>0.99</v>
      </c>
    </row>
    <row r="555" spans="1:4" x14ac:dyDescent="0.25">
      <c r="A555" t="s">
        <v>879</v>
      </c>
      <c r="B555" t="s">
        <v>878</v>
      </c>
      <c r="C555">
        <v>1.17</v>
      </c>
      <c r="D555">
        <v>1.06</v>
      </c>
    </row>
    <row r="556" spans="1:4" x14ac:dyDescent="0.25">
      <c r="A556" t="s">
        <v>875</v>
      </c>
      <c r="B556" t="s">
        <v>874</v>
      </c>
      <c r="C556">
        <v>1.04</v>
      </c>
      <c r="D556">
        <v>0.97</v>
      </c>
    </row>
    <row r="557" spans="1:4" x14ac:dyDescent="0.25">
      <c r="A557" t="s">
        <v>873</v>
      </c>
      <c r="B557" t="s">
        <v>872</v>
      </c>
      <c r="C557">
        <v>1.06</v>
      </c>
      <c r="D557">
        <v>0.99</v>
      </c>
    </row>
    <row r="558" spans="1:4" x14ac:dyDescent="0.25">
      <c r="A558" t="s">
        <v>869</v>
      </c>
      <c r="B558" t="s">
        <v>868</v>
      </c>
      <c r="C558">
        <v>1.17</v>
      </c>
      <c r="D558">
        <v>1.0683</v>
      </c>
    </row>
    <row r="559" spans="1:4" x14ac:dyDescent="0.25">
      <c r="A559" t="s">
        <v>867</v>
      </c>
      <c r="B559" t="s">
        <v>866</v>
      </c>
      <c r="C559">
        <v>1.17</v>
      </c>
      <c r="D559">
        <v>1.0684</v>
      </c>
    </row>
    <row r="560" spans="1:4" x14ac:dyDescent="0.25">
      <c r="A560" t="s">
        <v>865</v>
      </c>
      <c r="B560" t="s">
        <v>864</v>
      </c>
      <c r="C560">
        <v>1.0878000000000001</v>
      </c>
      <c r="D560">
        <v>1.0151000000000001</v>
      </c>
    </row>
    <row r="561" spans="1:4" x14ac:dyDescent="0.25">
      <c r="A561" t="s">
        <v>863</v>
      </c>
      <c r="B561" t="s">
        <v>862</v>
      </c>
      <c r="C561">
        <v>1.17</v>
      </c>
      <c r="D561">
        <v>1.0683</v>
      </c>
    </row>
    <row r="562" spans="1:4" x14ac:dyDescent="0.25">
      <c r="A562" t="s">
        <v>861</v>
      </c>
      <c r="B562" t="s">
        <v>860</v>
      </c>
      <c r="C562">
        <v>1.17</v>
      </c>
      <c r="D562">
        <v>1.0683</v>
      </c>
    </row>
    <row r="563" spans="1:4" x14ac:dyDescent="0.25">
      <c r="A563" t="s">
        <v>859</v>
      </c>
      <c r="B563" t="s">
        <v>858</v>
      </c>
      <c r="C563">
        <v>1.17</v>
      </c>
      <c r="D563">
        <v>1.0683</v>
      </c>
    </row>
    <row r="564" spans="1:4" x14ac:dyDescent="0.25">
      <c r="A564" t="s">
        <v>855</v>
      </c>
      <c r="B564" t="s">
        <v>854</v>
      </c>
      <c r="C564">
        <v>1.1000000000000003</v>
      </c>
      <c r="D564">
        <v>1.0230000000000001</v>
      </c>
    </row>
    <row r="565" spans="1:4" x14ac:dyDescent="0.25">
      <c r="A565" t="s">
        <v>853</v>
      </c>
      <c r="B565" t="s">
        <v>852</v>
      </c>
      <c r="C565">
        <v>1.04</v>
      </c>
      <c r="D565">
        <v>0.97</v>
      </c>
    </row>
    <row r="566" spans="1:4" x14ac:dyDescent="0.25">
      <c r="A566" t="s">
        <v>851</v>
      </c>
      <c r="B566" t="s">
        <v>850</v>
      </c>
      <c r="C566">
        <v>1.04</v>
      </c>
      <c r="D566">
        <v>0.97</v>
      </c>
    </row>
    <row r="567" spans="1:4" x14ac:dyDescent="0.25">
      <c r="A567" t="s">
        <v>847</v>
      </c>
      <c r="B567" t="s">
        <v>846</v>
      </c>
      <c r="C567">
        <v>1.1375</v>
      </c>
      <c r="D567">
        <v>1.0473000000000001</v>
      </c>
    </row>
    <row r="568" spans="1:4" x14ac:dyDescent="0.25">
      <c r="A568" t="s">
        <v>845</v>
      </c>
      <c r="B568" t="s">
        <v>844</v>
      </c>
      <c r="C568">
        <v>1.1473</v>
      </c>
      <c r="D568">
        <v>1.0536000000000001</v>
      </c>
    </row>
    <row r="569" spans="1:4" x14ac:dyDescent="0.25">
      <c r="A569" t="s">
        <v>841</v>
      </c>
      <c r="B569" t="s">
        <v>840</v>
      </c>
      <c r="C569">
        <v>1.02</v>
      </c>
      <c r="D569">
        <v>0.95000000000000018</v>
      </c>
    </row>
    <row r="570" spans="1:4" x14ac:dyDescent="0.25">
      <c r="A570" t="s">
        <v>839</v>
      </c>
      <c r="B570" t="s">
        <v>838</v>
      </c>
      <c r="C570">
        <v>1.04</v>
      </c>
      <c r="D570">
        <v>0.97</v>
      </c>
    </row>
    <row r="571" spans="1:4" x14ac:dyDescent="0.25">
      <c r="A571" t="s">
        <v>837</v>
      </c>
      <c r="B571" t="s">
        <v>836</v>
      </c>
      <c r="C571">
        <v>1.04</v>
      </c>
      <c r="D571">
        <v>0.97</v>
      </c>
    </row>
    <row r="572" spans="1:4" x14ac:dyDescent="0.25">
      <c r="A572" t="s">
        <v>833</v>
      </c>
      <c r="B572" t="s">
        <v>832</v>
      </c>
      <c r="C572">
        <v>1.04</v>
      </c>
      <c r="D572">
        <v>0.97</v>
      </c>
    </row>
    <row r="573" spans="1:4" x14ac:dyDescent="0.25">
      <c r="A573" t="s">
        <v>831</v>
      </c>
      <c r="B573" t="s">
        <v>830</v>
      </c>
      <c r="C573">
        <v>1.04</v>
      </c>
      <c r="D573">
        <v>0.97</v>
      </c>
    </row>
    <row r="574" spans="1:4" x14ac:dyDescent="0.25">
      <c r="A574" t="s">
        <v>827</v>
      </c>
      <c r="B574" t="s">
        <v>826</v>
      </c>
      <c r="C574">
        <v>1.17</v>
      </c>
      <c r="D574">
        <v>1.0683</v>
      </c>
    </row>
    <row r="575" spans="1:4" x14ac:dyDescent="0.25">
      <c r="A575" t="s">
        <v>825</v>
      </c>
      <c r="B575" t="s">
        <v>824</v>
      </c>
      <c r="C575">
        <v>1.04</v>
      </c>
      <c r="D575">
        <v>0.97</v>
      </c>
    </row>
    <row r="576" spans="1:4" x14ac:dyDescent="0.25">
      <c r="A576" t="s">
        <v>821</v>
      </c>
      <c r="B576" t="s">
        <v>820</v>
      </c>
      <c r="C576">
        <v>1.17</v>
      </c>
      <c r="D576">
        <v>1.0683</v>
      </c>
    </row>
    <row r="577" spans="1:4" x14ac:dyDescent="0.25">
      <c r="A577" t="s">
        <v>819</v>
      </c>
      <c r="B577" t="s">
        <v>818</v>
      </c>
      <c r="C577">
        <v>1.04</v>
      </c>
      <c r="D577">
        <v>0.97</v>
      </c>
    </row>
    <row r="578" spans="1:4" x14ac:dyDescent="0.25">
      <c r="A578" t="s">
        <v>815</v>
      </c>
      <c r="B578" t="s">
        <v>814</v>
      </c>
      <c r="C578">
        <v>1.17</v>
      </c>
      <c r="D578">
        <v>1.0683</v>
      </c>
    </row>
    <row r="579" spans="1:4" x14ac:dyDescent="0.25">
      <c r="A579" t="s">
        <v>813</v>
      </c>
      <c r="B579" t="s">
        <v>812</v>
      </c>
      <c r="C579">
        <v>1.04</v>
      </c>
      <c r="D579">
        <v>0.97</v>
      </c>
    </row>
    <row r="580" spans="1:4" x14ac:dyDescent="0.25">
      <c r="A580" t="s">
        <v>809</v>
      </c>
      <c r="B580" t="s">
        <v>808</v>
      </c>
      <c r="C580">
        <v>1.04</v>
      </c>
      <c r="D580">
        <v>0.97</v>
      </c>
    </row>
    <row r="581" spans="1:4" x14ac:dyDescent="0.25">
      <c r="A581" t="s">
        <v>807</v>
      </c>
      <c r="B581" t="s">
        <v>806</v>
      </c>
      <c r="C581">
        <v>1.17</v>
      </c>
      <c r="D581">
        <v>1.0683</v>
      </c>
    </row>
    <row r="582" spans="1:4" x14ac:dyDescent="0.25">
      <c r="A582" t="s">
        <v>803</v>
      </c>
      <c r="B582" t="s">
        <v>802</v>
      </c>
      <c r="C582">
        <v>1.04</v>
      </c>
      <c r="D582">
        <v>0.97</v>
      </c>
    </row>
    <row r="583" spans="1:4" x14ac:dyDescent="0.25">
      <c r="A583" t="s">
        <v>801</v>
      </c>
      <c r="B583" t="s">
        <v>800</v>
      </c>
      <c r="C583">
        <v>1.17</v>
      </c>
      <c r="D583">
        <v>1.0683</v>
      </c>
    </row>
    <row r="584" spans="1:4" x14ac:dyDescent="0.25">
      <c r="A584" t="s">
        <v>799</v>
      </c>
      <c r="B584" t="s">
        <v>798</v>
      </c>
      <c r="C584">
        <v>1.17</v>
      </c>
      <c r="D584">
        <v>1.0683</v>
      </c>
    </row>
    <row r="585" spans="1:4" x14ac:dyDescent="0.25">
      <c r="A585" t="s">
        <v>795</v>
      </c>
      <c r="B585" t="s">
        <v>794</v>
      </c>
      <c r="C585">
        <v>1.04</v>
      </c>
      <c r="D585">
        <v>0.97</v>
      </c>
    </row>
    <row r="586" spans="1:4" x14ac:dyDescent="0.25">
      <c r="A586" t="s">
        <v>793</v>
      </c>
      <c r="B586" t="s">
        <v>792</v>
      </c>
      <c r="C586">
        <v>1.04</v>
      </c>
      <c r="D586">
        <v>0.97</v>
      </c>
    </row>
    <row r="587" spans="1:4" x14ac:dyDescent="0.25">
      <c r="A587" t="s">
        <v>791</v>
      </c>
      <c r="B587" t="s">
        <v>790</v>
      </c>
      <c r="C587">
        <v>0.99330000000000018</v>
      </c>
      <c r="D587">
        <v>0.97</v>
      </c>
    </row>
    <row r="588" spans="1:4" x14ac:dyDescent="0.25">
      <c r="A588" t="s">
        <v>789</v>
      </c>
      <c r="B588" t="s">
        <v>788</v>
      </c>
      <c r="C588">
        <v>1.17</v>
      </c>
      <c r="D588">
        <v>1.0683</v>
      </c>
    </row>
    <row r="589" spans="1:4" x14ac:dyDescent="0.25">
      <c r="A589" t="s">
        <v>787</v>
      </c>
      <c r="B589" t="s">
        <v>786</v>
      </c>
      <c r="C589">
        <v>1.0401</v>
      </c>
      <c r="D589">
        <v>0.97</v>
      </c>
    </row>
    <row r="590" spans="1:4" x14ac:dyDescent="0.25">
      <c r="A590" t="s">
        <v>785</v>
      </c>
      <c r="B590" t="s">
        <v>784</v>
      </c>
      <c r="C590">
        <v>1.17</v>
      </c>
      <c r="D590">
        <v>1.0683</v>
      </c>
    </row>
    <row r="591" spans="1:4" x14ac:dyDescent="0.25">
      <c r="A591" t="s">
        <v>781</v>
      </c>
      <c r="B591" t="s">
        <v>780</v>
      </c>
      <c r="C591">
        <v>1.04</v>
      </c>
      <c r="D591">
        <v>0.97</v>
      </c>
    </row>
    <row r="592" spans="1:4" x14ac:dyDescent="0.25">
      <c r="A592" t="s">
        <v>779</v>
      </c>
      <c r="B592" t="s">
        <v>778</v>
      </c>
      <c r="C592">
        <v>1.04</v>
      </c>
      <c r="D592">
        <v>0.97</v>
      </c>
    </row>
    <row r="593" spans="1:4" x14ac:dyDescent="0.25">
      <c r="A593" t="s">
        <v>775</v>
      </c>
      <c r="B593" t="s">
        <v>774</v>
      </c>
      <c r="C593">
        <v>1.1637</v>
      </c>
      <c r="D593">
        <v>1.0642</v>
      </c>
    </row>
    <row r="594" spans="1:4" x14ac:dyDescent="0.25">
      <c r="A594" t="s">
        <v>771</v>
      </c>
      <c r="B594" t="s">
        <v>770</v>
      </c>
      <c r="C594">
        <v>1.04</v>
      </c>
      <c r="D594">
        <v>0.97</v>
      </c>
    </row>
    <row r="595" spans="1:4" x14ac:dyDescent="0.25">
      <c r="A595" t="s">
        <v>769</v>
      </c>
      <c r="B595" t="s">
        <v>768</v>
      </c>
      <c r="C595">
        <v>1.17</v>
      </c>
      <c r="D595">
        <v>1.0683</v>
      </c>
    </row>
    <row r="596" spans="1:4" x14ac:dyDescent="0.25">
      <c r="A596" t="s">
        <v>765</v>
      </c>
      <c r="B596" t="s">
        <v>764</v>
      </c>
      <c r="C596">
        <v>1.17</v>
      </c>
      <c r="D596">
        <v>1.0683</v>
      </c>
    </row>
    <row r="597" spans="1:4" x14ac:dyDescent="0.25">
      <c r="A597" t="s">
        <v>763</v>
      </c>
      <c r="B597" t="s">
        <v>762</v>
      </c>
      <c r="C597">
        <v>1.04</v>
      </c>
      <c r="D597">
        <v>0.97</v>
      </c>
    </row>
    <row r="598" spans="1:4" x14ac:dyDescent="0.25">
      <c r="A598" t="s">
        <v>759</v>
      </c>
      <c r="B598" t="s">
        <v>758</v>
      </c>
      <c r="C598">
        <v>1.04</v>
      </c>
      <c r="D598">
        <v>0.97</v>
      </c>
    </row>
    <row r="599" spans="1:4" x14ac:dyDescent="0.25">
      <c r="A599" t="s">
        <v>757</v>
      </c>
      <c r="B599" t="s">
        <v>756</v>
      </c>
      <c r="C599">
        <v>0.89</v>
      </c>
      <c r="D599">
        <v>0.97</v>
      </c>
    </row>
    <row r="600" spans="1:4" x14ac:dyDescent="0.25">
      <c r="A600" t="s">
        <v>755</v>
      </c>
      <c r="B600" t="s">
        <v>754</v>
      </c>
      <c r="C600">
        <v>1.17</v>
      </c>
      <c r="D600">
        <v>1.0684</v>
      </c>
    </row>
    <row r="601" spans="1:4" x14ac:dyDescent="0.25">
      <c r="A601" t="s">
        <v>751</v>
      </c>
      <c r="B601" t="s">
        <v>750</v>
      </c>
      <c r="C601">
        <v>1.04</v>
      </c>
      <c r="D601">
        <v>0.97</v>
      </c>
    </row>
    <row r="602" spans="1:4" x14ac:dyDescent="0.25">
      <c r="A602" t="s">
        <v>749</v>
      </c>
      <c r="B602" t="s">
        <v>748</v>
      </c>
      <c r="C602">
        <v>1.04</v>
      </c>
      <c r="D602">
        <v>0.97</v>
      </c>
    </row>
    <row r="603" spans="1:4" x14ac:dyDescent="0.25">
      <c r="A603" t="s">
        <v>745</v>
      </c>
      <c r="B603" t="s">
        <v>744</v>
      </c>
      <c r="C603">
        <v>1.04</v>
      </c>
      <c r="D603">
        <v>0.97</v>
      </c>
    </row>
    <row r="604" spans="1:4" x14ac:dyDescent="0.25">
      <c r="A604" t="s">
        <v>743</v>
      </c>
      <c r="B604" t="s">
        <v>742</v>
      </c>
      <c r="C604">
        <v>1.17</v>
      </c>
      <c r="D604">
        <v>1.0683</v>
      </c>
    </row>
    <row r="605" spans="1:4" x14ac:dyDescent="0.25">
      <c r="A605" t="s">
        <v>741</v>
      </c>
      <c r="B605" t="s">
        <v>740</v>
      </c>
      <c r="C605">
        <v>1.04</v>
      </c>
      <c r="D605">
        <v>0.97</v>
      </c>
    </row>
    <row r="606" spans="1:4" x14ac:dyDescent="0.25">
      <c r="A606" t="s">
        <v>739</v>
      </c>
      <c r="B606" t="s">
        <v>738</v>
      </c>
      <c r="C606">
        <v>1.04</v>
      </c>
      <c r="D606">
        <v>0.97</v>
      </c>
    </row>
    <row r="607" spans="1:4" x14ac:dyDescent="0.25">
      <c r="A607" t="s">
        <v>737</v>
      </c>
      <c r="B607" t="s">
        <v>736</v>
      </c>
      <c r="C607">
        <v>1.17</v>
      </c>
      <c r="D607">
        <v>1.0684</v>
      </c>
    </row>
    <row r="608" spans="1:4" x14ac:dyDescent="0.25">
      <c r="A608" t="s">
        <v>735</v>
      </c>
      <c r="B608" t="s">
        <v>734</v>
      </c>
      <c r="C608">
        <v>1.06</v>
      </c>
      <c r="D608">
        <v>0.97</v>
      </c>
    </row>
    <row r="609" spans="1:4" x14ac:dyDescent="0.25">
      <c r="A609" t="s">
        <v>733</v>
      </c>
      <c r="B609" t="s">
        <v>732</v>
      </c>
      <c r="C609">
        <v>1.04</v>
      </c>
      <c r="D609">
        <v>0.97</v>
      </c>
    </row>
    <row r="610" spans="1:4" x14ac:dyDescent="0.25">
      <c r="A610" t="s">
        <v>731</v>
      </c>
      <c r="B610" t="s">
        <v>730</v>
      </c>
      <c r="C610">
        <v>1.07</v>
      </c>
      <c r="D610">
        <v>0.97</v>
      </c>
    </row>
    <row r="611" spans="1:4" x14ac:dyDescent="0.25">
      <c r="A611" t="s">
        <v>729</v>
      </c>
      <c r="B611" t="s">
        <v>728</v>
      </c>
      <c r="C611">
        <v>1.04</v>
      </c>
      <c r="D611">
        <v>0.97</v>
      </c>
    </row>
    <row r="612" spans="1:4" x14ac:dyDescent="0.25">
      <c r="A612" t="s">
        <v>727</v>
      </c>
      <c r="B612" t="s">
        <v>726</v>
      </c>
      <c r="C612">
        <v>1.17</v>
      </c>
      <c r="D612">
        <v>1.0684</v>
      </c>
    </row>
    <row r="613" spans="1:4" x14ac:dyDescent="0.25">
      <c r="A613" t="s">
        <v>725</v>
      </c>
      <c r="B613" t="s">
        <v>724</v>
      </c>
      <c r="C613">
        <v>1.17</v>
      </c>
      <c r="D613">
        <v>1.0684</v>
      </c>
    </row>
    <row r="614" spans="1:4" x14ac:dyDescent="0.25">
      <c r="A614" t="s">
        <v>723</v>
      </c>
      <c r="B614" t="s">
        <v>722</v>
      </c>
      <c r="C614">
        <v>1.04</v>
      </c>
      <c r="D614">
        <v>0.97</v>
      </c>
    </row>
    <row r="615" spans="1:4" x14ac:dyDescent="0.25">
      <c r="A615" t="s">
        <v>721</v>
      </c>
      <c r="B615" t="s">
        <v>720</v>
      </c>
      <c r="C615">
        <v>1.04</v>
      </c>
      <c r="D615">
        <v>0.97</v>
      </c>
    </row>
    <row r="616" spans="1:4" x14ac:dyDescent="0.25">
      <c r="A616" t="s">
        <v>719</v>
      </c>
      <c r="B616" t="s">
        <v>718</v>
      </c>
      <c r="C616">
        <v>1.04</v>
      </c>
      <c r="D616">
        <v>0.97</v>
      </c>
    </row>
    <row r="617" spans="1:4" x14ac:dyDescent="0.25">
      <c r="A617" t="s">
        <v>717</v>
      </c>
      <c r="B617" t="s">
        <v>716</v>
      </c>
      <c r="C617">
        <v>1.04</v>
      </c>
      <c r="D617">
        <v>0.97</v>
      </c>
    </row>
    <row r="618" spans="1:4" x14ac:dyDescent="0.25">
      <c r="A618" t="s">
        <v>715</v>
      </c>
      <c r="B618" t="s">
        <v>714</v>
      </c>
      <c r="C618">
        <v>1.17</v>
      </c>
      <c r="D618">
        <v>1.0683</v>
      </c>
    </row>
    <row r="619" spans="1:4" x14ac:dyDescent="0.25">
      <c r="A619" t="s">
        <v>713</v>
      </c>
      <c r="B619" t="s">
        <v>712</v>
      </c>
      <c r="C619">
        <v>1.1117000000000001</v>
      </c>
      <c r="D619">
        <v>1.0306</v>
      </c>
    </row>
    <row r="620" spans="1:4" x14ac:dyDescent="0.25">
      <c r="A620" t="s">
        <v>711</v>
      </c>
      <c r="B620" t="s">
        <v>710</v>
      </c>
      <c r="C620">
        <v>1.04</v>
      </c>
      <c r="D620">
        <v>0.97</v>
      </c>
    </row>
    <row r="621" spans="1:4" x14ac:dyDescent="0.25">
      <c r="A621" t="s">
        <v>709</v>
      </c>
      <c r="B621" t="s">
        <v>708</v>
      </c>
      <c r="C621">
        <v>1.17</v>
      </c>
      <c r="D621">
        <v>1.0683</v>
      </c>
    </row>
    <row r="622" spans="1:4" x14ac:dyDescent="0.25">
      <c r="A622" t="s">
        <v>707</v>
      </c>
      <c r="B622" t="s">
        <v>706</v>
      </c>
      <c r="C622">
        <v>1.17</v>
      </c>
      <c r="D622">
        <v>1.0685</v>
      </c>
    </row>
    <row r="623" spans="1:4" x14ac:dyDescent="0.25">
      <c r="A623" t="s">
        <v>705</v>
      </c>
      <c r="B623" t="s">
        <v>704</v>
      </c>
      <c r="C623">
        <v>1.109</v>
      </c>
      <c r="D623">
        <v>1.0288000000000002</v>
      </c>
    </row>
    <row r="624" spans="1:4" x14ac:dyDescent="0.25">
      <c r="A624" t="s">
        <v>703</v>
      </c>
      <c r="B624" t="s">
        <v>702</v>
      </c>
      <c r="C624">
        <v>1.04</v>
      </c>
      <c r="D624">
        <v>0.97</v>
      </c>
    </row>
    <row r="625" spans="1:4" x14ac:dyDescent="0.25">
      <c r="A625" t="s">
        <v>701</v>
      </c>
      <c r="B625" t="s">
        <v>700</v>
      </c>
      <c r="C625">
        <v>1.17</v>
      </c>
      <c r="D625">
        <v>1.0685</v>
      </c>
    </row>
    <row r="626" spans="1:4" x14ac:dyDescent="0.25">
      <c r="A626" t="s">
        <v>699</v>
      </c>
      <c r="B626" t="s">
        <v>698</v>
      </c>
      <c r="C626">
        <v>1.17</v>
      </c>
      <c r="D626">
        <v>1.0683</v>
      </c>
    </row>
    <row r="627" spans="1:4" x14ac:dyDescent="0.25">
      <c r="A627" t="s">
        <v>697</v>
      </c>
      <c r="B627" t="s">
        <v>696</v>
      </c>
      <c r="C627">
        <v>1.04</v>
      </c>
      <c r="D627">
        <v>0.97</v>
      </c>
    </row>
    <row r="628" spans="1:4" x14ac:dyDescent="0.25">
      <c r="A628" t="s">
        <v>695</v>
      </c>
      <c r="B628" t="s">
        <v>694</v>
      </c>
      <c r="C628">
        <v>1.08</v>
      </c>
      <c r="D628">
        <v>1.01</v>
      </c>
    </row>
    <row r="629" spans="1:4" x14ac:dyDescent="0.25">
      <c r="A629" t="s">
        <v>693</v>
      </c>
      <c r="B629" t="s">
        <v>692</v>
      </c>
      <c r="C629">
        <v>1.04</v>
      </c>
      <c r="D629">
        <v>0.97</v>
      </c>
    </row>
    <row r="630" spans="1:4" x14ac:dyDescent="0.25">
      <c r="A630" t="s">
        <v>691</v>
      </c>
      <c r="B630" t="s">
        <v>690</v>
      </c>
      <c r="C630">
        <v>1.06</v>
      </c>
      <c r="D630">
        <v>0.99</v>
      </c>
    </row>
    <row r="631" spans="1:4" x14ac:dyDescent="0.25">
      <c r="A631" t="s">
        <v>689</v>
      </c>
      <c r="B631" t="s">
        <v>688</v>
      </c>
      <c r="C631">
        <v>1.17</v>
      </c>
      <c r="D631">
        <v>1.0683</v>
      </c>
    </row>
    <row r="632" spans="1:4" x14ac:dyDescent="0.25">
      <c r="A632" t="s">
        <v>687</v>
      </c>
      <c r="B632" t="s">
        <v>686</v>
      </c>
      <c r="C632">
        <v>1.04</v>
      </c>
      <c r="D632">
        <v>0.97</v>
      </c>
    </row>
    <row r="633" spans="1:4" x14ac:dyDescent="0.25">
      <c r="A633" t="s">
        <v>685</v>
      </c>
      <c r="B633" t="s">
        <v>684</v>
      </c>
      <c r="C633">
        <v>1.0401</v>
      </c>
      <c r="D633">
        <v>0.97010000000000018</v>
      </c>
    </row>
    <row r="634" spans="1:4" x14ac:dyDescent="0.25">
      <c r="A634" t="s">
        <v>683</v>
      </c>
      <c r="B634" t="s">
        <v>682</v>
      </c>
      <c r="C634">
        <v>1.17</v>
      </c>
      <c r="D634">
        <v>1.0684</v>
      </c>
    </row>
    <row r="635" spans="1:4" x14ac:dyDescent="0.25">
      <c r="A635" t="s">
        <v>681</v>
      </c>
      <c r="B635" t="s">
        <v>680</v>
      </c>
      <c r="C635">
        <v>1.17</v>
      </c>
      <c r="D635">
        <v>1.0683</v>
      </c>
    </row>
    <row r="636" spans="1:4" x14ac:dyDescent="0.25">
      <c r="A636" t="s">
        <v>679</v>
      </c>
      <c r="B636" t="s">
        <v>678</v>
      </c>
      <c r="C636">
        <v>1.17</v>
      </c>
      <c r="D636">
        <v>1.0683</v>
      </c>
    </row>
    <row r="637" spans="1:4" x14ac:dyDescent="0.25">
      <c r="A637" t="s">
        <v>677</v>
      </c>
      <c r="B637" t="s">
        <v>676</v>
      </c>
      <c r="C637">
        <v>1.04</v>
      </c>
      <c r="D637">
        <v>0.97</v>
      </c>
    </row>
    <row r="638" spans="1:4" x14ac:dyDescent="0.25">
      <c r="A638" t="s">
        <v>675</v>
      </c>
      <c r="B638" t="s">
        <v>674</v>
      </c>
      <c r="C638">
        <v>1.17</v>
      </c>
      <c r="D638">
        <v>1.0684</v>
      </c>
    </row>
    <row r="639" spans="1:4" x14ac:dyDescent="0.25">
      <c r="A639" t="s">
        <v>673</v>
      </c>
      <c r="B639" t="s">
        <v>672</v>
      </c>
      <c r="C639">
        <v>1.095</v>
      </c>
      <c r="D639">
        <v>1.0197000000000001</v>
      </c>
    </row>
    <row r="640" spans="1:4" x14ac:dyDescent="0.25">
      <c r="A640" t="s">
        <v>671</v>
      </c>
      <c r="B640" t="s">
        <v>670</v>
      </c>
      <c r="C640">
        <v>1.04</v>
      </c>
      <c r="D640">
        <v>0.97</v>
      </c>
    </row>
    <row r="641" spans="1:4" x14ac:dyDescent="0.25">
      <c r="A641" t="s">
        <v>669</v>
      </c>
      <c r="B641" t="s">
        <v>668</v>
      </c>
      <c r="C641">
        <v>1.1599999999999997</v>
      </c>
      <c r="D641">
        <v>1.0619000000000001</v>
      </c>
    </row>
    <row r="642" spans="1:4" x14ac:dyDescent="0.25">
      <c r="A642" t="s">
        <v>667</v>
      </c>
      <c r="B642" t="s">
        <v>666</v>
      </c>
      <c r="C642">
        <v>1.17</v>
      </c>
      <c r="D642">
        <v>1.0684</v>
      </c>
    </row>
    <row r="643" spans="1:4" x14ac:dyDescent="0.25">
      <c r="A643" t="s">
        <v>665</v>
      </c>
      <c r="B643" t="s">
        <v>664</v>
      </c>
      <c r="C643">
        <v>1.0392000000000001</v>
      </c>
      <c r="D643">
        <v>0.96919999999999995</v>
      </c>
    </row>
    <row r="644" spans="1:4" x14ac:dyDescent="0.25">
      <c r="A644" t="s">
        <v>663</v>
      </c>
      <c r="B644" t="s">
        <v>662</v>
      </c>
      <c r="C644">
        <v>1.17</v>
      </c>
      <c r="D644">
        <v>1.0683</v>
      </c>
    </row>
    <row r="645" spans="1:4" x14ac:dyDescent="0.25">
      <c r="A645" t="s">
        <v>661</v>
      </c>
      <c r="B645" t="s">
        <v>660</v>
      </c>
      <c r="C645">
        <v>1.1051</v>
      </c>
      <c r="D645">
        <v>0.99</v>
      </c>
    </row>
    <row r="646" spans="1:4" x14ac:dyDescent="0.25">
      <c r="A646" t="s">
        <v>659</v>
      </c>
      <c r="B646" t="s">
        <v>658</v>
      </c>
      <c r="C646">
        <v>1.06</v>
      </c>
      <c r="D646">
        <v>0.97</v>
      </c>
    </row>
    <row r="647" spans="1:4" x14ac:dyDescent="0.25">
      <c r="A647" t="s">
        <v>657</v>
      </c>
      <c r="B647" t="s">
        <v>656</v>
      </c>
      <c r="C647">
        <v>0.92510000000000003</v>
      </c>
      <c r="D647">
        <v>0.96</v>
      </c>
    </row>
    <row r="648" spans="1:4" x14ac:dyDescent="0.25">
      <c r="A648" t="s">
        <v>655</v>
      </c>
      <c r="B648" t="s">
        <v>654</v>
      </c>
      <c r="C648">
        <v>1.0333000000000001</v>
      </c>
      <c r="D648">
        <v>0.97</v>
      </c>
    </row>
    <row r="649" spans="1:4" x14ac:dyDescent="0.25">
      <c r="A649" t="s">
        <v>653</v>
      </c>
      <c r="B649" t="s">
        <v>652</v>
      </c>
      <c r="C649">
        <v>1.17</v>
      </c>
      <c r="D649">
        <v>1.0683</v>
      </c>
    </row>
    <row r="650" spans="1:4" x14ac:dyDescent="0.25">
      <c r="A650" t="s">
        <v>651</v>
      </c>
      <c r="B650" t="s">
        <v>650</v>
      </c>
      <c r="C650">
        <v>1.17</v>
      </c>
      <c r="D650">
        <v>1.0683</v>
      </c>
    </row>
    <row r="651" spans="1:4" x14ac:dyDescent="0.25">
      <c r="A651" t="s">
        <v>649</v>
      </c>
      <c r="B651" t="s">
        <v>648</v>
      </c>
      <c r="C651">
        <v>1.17</v>
      </c>
      <c r="D651">
        <v>1.0684</v>
      </c>
    </row>
    <row r="652" spans="1:4" x14ac:dyDescent="0.25">
      <c r="A652" t="s">
        <v>647</v>
      </c>
      <c r="B652" t="s">
        <v>646</v>
      </c>
      <c r="C652">
        <v>1.06</v>
      </c>
      <c r="D652">
        <v>0.97</v>
      </c>
    </row>
    <row r="653" spans="1:4" x14ac:dyDescent="0.25">
      <c r="A653" t="s">
        <v>645</v>
      </c>
      <c r="B653" t="s">
        <v>644</v>
      </c>
      <c r="C653">
        <v>1.17</v>
      </c>
      <c r="D653">
        <v>1.0684</v>
      </c>
    </row>
    <row r="654" spans="1:4" x14ac:dyDescent="0.25">
      <c r="A654" t="s">
        <v>643</v>
      </c>
      <c r="B654" t="s">
        <v>642</v>
      </c>
      <c r="C654">
        <v>1.04</v>
      </c>
      <c r="D654">
        <v>0.97</v>
      </c>
    </row>
    <row r="655" spans="1:4" x14ac:dyDescent="0.25">
      <c r="A655" t="s">
        <v>641</v>
      </c>
      <c r="B655" t="s">
        <v>640</v>
      </c>
      <c r="C655">
        <v>1.04</v>
      </c>
      <c r="D655">
        <v>0.97</v>
      </c>
    </row>
    <row r="656" spans="1:4" x14ac:dyDescent="0.25">
      <c r="A656" t="s">
        <v>639</v>
      </c>
      <c r="B656" t="s">
        <v>638</v>
      </c>
      <c r="C656">
        <v>1.04</v>
      </c>
      <c r="D656">
        <v>0.97</v>
      </c>
    </row>
    <row r="657" spans="1:4" x14ac:dyDescent="0.25">
      <c r="A657" t="s">
        <v>637</v>
      </c>
      <c r="B657" t="s">
        <v>636</v>
      </c>
      <c r="C657">
        <v>1.04</v>
      </c>
      <c r="D657">
        <v>0.97</v>
      </c>
    </row>
    <row r="658" spans="1:4" x14ac:dyDescent="0.25">
      <c r="A658" t="s">
        <v>635</v>
      </c>
      <c r="B658" t="s">
        <v>634</v>
      </c>
      <c r="C658">
        <v>1.04</v>
      </c>
      <c r="D658">
        <v>0.97</v>
      </c>
    </row>
    <row r="659" spans="1:4" x14ac:dyDescent="0.25">
      <c r="A659" t="s">
        <v>633</v>
      </c>
      <c r="B659" t="s">
        <v>632</v>
      </c>
      <c r="C659">
        <v>1.17</v>
      </c>
      <c r="D659">
        <v>1.0683</v>
      </c>
    </row>
    <row r="660" spans="1:4" x14ac:dyDescent="0.25">
      <c r="A660" t="s">
        <v>631</v>
      </c>
      <c r="B660" t="s">
        <v>630</v>
      </c>
      <c r="C660">
        <v>1.17</v>
      </c>
      <c r="D660">
        <v>1.0683</v>
      </c>
    </row>
    <row r="661" spans="1:4" x14ac:dyDescent="0.25">
      <c r="A661" t="s">
        <v>629</v>
      </c>
      <c r="B661" t="s">
        <v>628</v>
      </c>
      <c r="C661">
        <v>1.125</v>
      </c>
      <c r="D661">
        <v>1.0392000000000001</v>
      </c>
    </row>
    <row r="662" spans="1:4" x14ac:dyDescent="0.25">
      <c r="A662" t="s">
        <v>627</v>
      </c>
      <c r="B662" t="s">
        <v>626</v>
      </c>
      <c r="C662">
        <v>1.17</v>
      </c>
      <c r="D662">
        <v>0.97</v>
      </c>
    </row>
    <row r="663" spans="1:4" x14ac:dyDescent="0.25">
      <c r="A663" t="s">
        <v>625</v>
      </c>
      <c r="B663" t="s">
        <v>624</v>
      </c>
      <c r="C663">
        <v>1.04</v>
      </c>
      <c r="D663">
        <v>0.97</v>
      </c>
    </row>
    <row r="664" spans="1:4" x14ac:dyDescent="0.25">
      <c r="A664" t="s">
        <v>623</v>
      </c>
      <c r="B664" t="s">
        <v>622</v>
      </c>
      <c r="C664">
        <v>1.0401</v>
      </c>
      <c r="D664">
        <v>0.97</v>
      </c>
    </row>
    <row r="665" spans="1:4" x14ac:dyDescent="0.25">
      <c r="A665" t="s">
        <v>621</v>
      </c>
      <c r="B665" t="s">
        <v>620</v>
      </c>
      <c r="C665">
        <v>1.17</v>
      </c>
      <c r="D665">
        <v>1.0683</v>
      </c>
    </row>
    <row r="666" spans="1:4" x14ac:dyDescent="0.25">
      <c r="A666" t="s">
        <v>619</v>
      </c>
      <c r="B666" t="s">
        <v>618</v>
      </c>
      <c r="C666">
        <v>1.17</v>
      </c>
      <c r="D666">
        <v>1.0683</v>
      </c>
    </row>
    <row r="667" spans="1:4" x14ac:dyDescent="0.25">
      <c r="A667" t="s">
        <v>617</v>
      </c>
      <c r="B667" t="s">
        <v>616</v>
      </c>
      <c r="C667">
        <v>1.17</v>
      </c>
      <c r="D667">
        <v>1.0683</v>
      </c>
    </row>
    <row r="668" spans="1:4" x14ac:dyDescent="0.25">
      <c r="A668" t="s">
        <v>615</v>
      </c>
      <c r="B668" t="s">
        <v>614</v>
      </c>
      <c r="C668">
        <v>1.06</v>
      </c>
      <c r="D668">
        <v>0.99</v>
      </c>
    </row>
    <row r="669" spans="1:4" x14ac:dyDescent="0.25">
      <c r="A669" t="s">
        <v>613</v>
      </c>
      <c r="B669" t="s">
        <v>612</v>
      </c>
      <c r="C669">
        <v>1.04</v>
      </c>
      <c r="D669">
        <v>0.97</v>
      </c>
    </row>
    <row r="670" spans="1:4" x14ac:dyDescent="0.25">
      <c r="A670" t="s">
        <v>611</v>
      </c>
      <c r="B670" t="s">
        <v>610</v>
      </c>
      <c r="C670">
        <v>1.04</v>
      </c>
      <c r="D670">
        <v>0.97</v>
      </c>
    </row>
    <row r="671" spans="1:4" x14ac:dyDescent="0.25">
      <c r="A671" t="s">
        <v>609</v>
      </c>
      <c r="B671" t="s">
        <v>608</v>
      </c>
      <c r="C671">
        <v>1.04</v>
      </c>
      <c r="D671">
        <v>0.97</v>
      </c>
    </row>
    <row r="672" spans="1:4" x14ac:dyDescent="0.25">
      <c r="A672" t="s">
        <v>607</v>
      </c>
      <c r="B672" t="s">
        <v>606</v>
      </c>
      <c r="C672">
        <v>1.17</v>
      </c>
      <c r="D672">
        <v>1.0683</v>
      </c>
    </row>
    <row r="673" spans="1:4" x14ac:dyDescent="0.25">
      <c r="A673" t="s">
        <v>605</v>
      </c>
      <c r="B673" t="s">
        <v>604</v>
      </c>
      <c r="C673">
        <v>1.17</v>
      </c>
      <c r="D673">
        <v>1.0683</v>
      </c>
    </row>
    <row r="674" spans="1:4" x14ac:dyDescent="0.25">
      <c r="A674" t="s">
        <v>603</v>
      </c>
      <c r="B674" t="s">
        <v>602</v>
      </c>
      <c r="C674">
        <v>1.17</v>
      </c>
      <c r="D674">
        <v>1.0683</v>
      </c>
    </row>
    <row r="675" spans="1:4" x14ac:dyDescent="0.25">
      <c r="A675" t="s">
        <v>601</v>
      </c>
      <c r="B675" t="s">
        <v>600</v>
      </c>
      <c r="C675">
        <v>1.17</v>
      </c>
      <c r="D675">
        <v>1.0683</v>
      </c>
    </row>
    <row r="676" spans="1:4" x14ac:dyDescent="0.25">
      <c r="A676" t="s">
        <v>599</v>
      </c>
      <c r="B676" t="s">
        <v>598</v>
      </c>
      <c r="C676">
        <v>1.17</v>
      </c>
      <c r="D676">
        <v>1.0683</v>
      </c>
    </row>
    <row r="677" spans="1:4" x14ac:dyDescent="0.25">
      <c r="A677" t="s">
        <v>597</v>
      </c>
      <c r="B677" t="s">
        <v>596</v>
      </c>
      <c r="C677">
        <v>1.04</v>
      </c>
      <c r="D677">
        <v>0.97</v>
      </c>
    </row>
    <row r="678" spans="1:4" x14ac:dyDescent="0.25">
      <c r="A678" t="s">
        <v>595</v>
      </c>
      <c r="B678" t="s">
        <v>594</v>
      </c>
      <c r="C678">
        <v>1.17</v>
      </c>
      <c r="D678">
        <v>1.0683</v>
      </c>
    </row>
    <row r="679" spans="1:4" x14ac:dyDescent="0.25">
      <c r="A679" t="s">
        <v>593</v>
      </c>
      <c r="B679" t="s">
        <v>592</v>
      </c>
      <c r="C679">
        <v>1.04</v>
      </c>
      <c r="D679">
        <v>0.97</v>
      </c>
    </row>
    <row r="680" spans="1:4" x14ac:dyDescent="0.25">
      <c r="A680" t="s">
        <v>591</v>
      </c>
      <c r="B680" t="s">
        <v>590</v>
      </c>
      <c r="C680">
        <v>1.04</v>
      </c>
      <c r="D680">
        <v>0.97</v>
      </c>
    </row>
    <row r="681" spans="1:4" x14ac:dyDescent="0.25">
      <c r="A681" t="s">
        <v>589</v>
      </c>
      <c r="B681" t="s">
        <v>588</v>
      </c>
      <c r="C681">
        <v>1.17</v>
      </c>
      <c r="D681">
        <v>1.0684</v>
      </c>
    </row>
    <row r="682" spans="1:4" x14ac:dyDescent="0.25">
      <c r="A682" t="s">
        <v>587</v>
      </c>
      <c r="B682" t="s">
        <v>586</v>
      </c>
      <c r="C682">
        <v>1.04</v>
      </c>
      <c r="D682">
        <v>0.97</v>
      </c>
    </row>
    <row r="683" spans="1:4" x14ac:dyDescent="0.25">
      <c r="A683" t="s">
        <v>585</v>
      </c>
      <c r="B683" t="s">
        <v>584</v>
      </c>
      <c r="C683">
        <v>1.1194</v>
      </c>
      <c r="D683">
        <v>1.0355000000000003</v>
      </c>
    </row>
    <row r="684" spans="1:4" x14ac:dyDescent="0.25">
      <c r="A684" t="s">
        <v>583</v>
      </c>
      <c r="B684" t="s">
        <v>582</v>
      </c>
      <c r="C684">
        <v>1.04</v>
      </c>
      <c r="D684">
        <v>0.97</v>
      </c>
    </row>
    <row r="685" spans="1:4" x14ac:dyDescent="0.25">
      <c r="A685" t="s">
        <v>581</v>
      </c>
      <c r="B685" t="s">
        <v>580</v>
      </c>
      <c r="C685">
        <v>1.04</v>
      </c>
      <c r="D685">
        <v>0.97</v>
      </c>
    </row>
    <row r="686" spans="1:4" x14ac:dyDescent="0.25">
      <c r="A686" t="s">
        <v>579</v>
      </c>
      <c r="B686" t="s">
        <v>578</v>
      </c>
      <c r="C686">
        <v>1.06</v>
      </c>
      <c r="D686">
        <v>0.99</v>
      </c>
    </row>
    <row r="687" spans="1:4" x14ac:dyDescent="0.25">
      <c r="A687" t="s">
        <v>577</v>
      </c>
      <c r="B687" t="s">
        <v>286</v>
      </c>
      <c r="C687">
        <v>1.17</v>
      </c>
      <c r="D687">
        <v>1.0683</v>
      </c>
    </row>
    <row r="688" spans="1:4" x14ac:dyDescent="0.25">
      <c r="A688" t="s">
        <v>576</v>
      </c>
      <c r="B688" t="s">
        <v>575</v>
      </c>
      <c r="C688">
        <v>1.17</v>
      </c>
      <c r="D688">
        <v>1.0683</v>
      </c>
    </row>
    <row r="689" spans="1:4" x14ac:dyDescent="0.25">
      <c r="A689" t="s">
        <v>572</v>
      </c>
      <c r="B689" t="s">
        <v>571</v>
      </c>
      <c r="C689">
        <v>1.04</v>
      </c>
      <c r="D689">
        <v>0.97</v>
      </c>
    </row>
    <row r="690" spans="1:4" x14ac:dyDescent="0.25">
      <c r="A690" t="s">
        <v>570</v>
      </c>
      <c r="B690" t="s">
        <v>569</v>
      </c>
      <c r="C690">
        <v>1.17</v>
      </c>
      <c r="D690">
        <v>1.0683</v>
      </c>
    </row>
    <row r="691" spans="1:4" x14ac:dyDescent="0.25">
      <c r="A691" t="s">
        <v>568</v>
      </c>
      <c r="B691" t="s">
        <v>567</v>
      </c>
      <c r="C691">
        <v>1.06</v>
      </c>
      <c r="D691">
        <v>0.99</v>
      </c>
    </row>
    <row r="692" spans="1:4" x14ac:dyDescent="0.25">
      <c r="A692" t="s">
        <v>564</v>
      </c>
      <c r="B692" t="s">
        <v>563</v>
      </c>
      <c r="C692">
        <v>1.0900000000000001</v>
      </c>
      <c r="D692">
        <v>1.0165</v>
      </c>
    </row>
    <row r="693" spans="1:4" x14ac:dyDescent="0.25">
      <c r="A693" t="s">
        <v>562</v>
      </c>
      <c r="B693" t="s">
        <v>561</v>
      </c>
      <c r="C693">
        <v>1.04</v>
      </c>
      <c r="D693">
        <v>0.97</v>
      </c>
    </row>
    <row r="694" spans="1:4" x14ac:dyDescent="0.25">
      <c r="A694" t="s">
        <v>558</v>
      </c>
      <c r="B694" t="s">
        <v>557</v>
      </c>
      <c r="C694">
        <v>1.04</v>
      </c>
      <c r="D694">
        <v>0.97</v>
      </c>
    </row>
    <row r="695" spans="1:4" x14ac:dyDescent="0.25">
      <c r="A695" t="s">
        <v>554</v>
      </c>
      <c r="B695" t="s">
        <v>553</v>
      </c>
      <c r="C695">
        <v>1.04</v>
      </c>
      <c r="D695">
        <v>0.97</v>
      </c>
    </row>
    <row r="696" spans="1:4" x14ac:dyDescent="0.25">
      <c r="A696" t="s">
        <v>552</v>
      </c>
      <c r="B696" t="s">
        <v>551</v>
      </c>
      <c r="C696">
        <v>1.04</v>
      </c>
      <c r="D696">
        <v>0.97</v>
      </c>
    </row>
    <row r="697" spans="1:4" x14ac:dyDescent="0.25">
      <c r="A697" t="s">
        <v>548</v>
      </c>
      <c r="B697" t="s">
        <v>547</v>
      </c>
      <c r="C697">
        <v>1.04</v>
      </c>
      <c r="D697">
        <v>0.97</v>
      </c>
    </row>
    <row r="698" spans="1:4" x14ac:dyDescent="0.25">
      <c r="A698" t="s">
        <v>546</v>
      </c>
      <c r="B698" t="s">
        <v>545</v>
      </c>
      <c r="C698">
        <v>1.17</v>
      </c>
      <c r="D698">
        <v>1.0684</v>
      </c>
    </row>
    <row r="699" spans="1:4" x14ac:dyDescent="0.25">
      <c r="A699" t="s">
        <v>544</v>
      </c>
      <c r="B699" t="s">
        <v>543</v>
      </c>
      <c r="C699">
        <v>1.17</v>
      </c>
      <c r="D699">
        <v>1.0684</v>
      </c>
    </row>
    <row r="700" spans="1:4" x14ac:dyDescent="0.25">
      <c r="A700" t="s">
        <v>540</v>
      </c>
      <c r="B700" t="s">
        <v>539</v>
      </c>
      <c r="C700">
        <v>1.17</v>
      </c>
      <c r="D700">
        <v>1.0683</v>
      </c>
    </row>
    <row r="701" spans="1:4" x14ac:dyDescent="0.25">
      <c r="A701" t="s">
        <v>538</v>
      </c>
      <c r="B701" t="s">
        <v>537</v>
      </c>
      <c r="C701">
        <v>1.04</v>
      </c>
      <c r="D701">
        <v>0.97</v>
      </c>
    </row>
    <row r="702" spans="1:4" x14ac:dyDescent="0.25">
      <c r="A702" t="s">
        <v>534</v>
      </c>
      <c r="B702" t="s">
        <v>533</v>
      </c>
      <c r="C702">
        <v>1.17</v>
      </c>
      <c r="D702">
        <v>1.0684</v>
      </c>
    </row>
    <row r="703" spans="1:4" x14ac:dyDescent="0.25">
      <c r="A703" t="s">
        <v>532</v>
      </c>
      <c r="B703" t="s">
        <v>531</v>
      </c>
      <c r="C703">
        <v>1.17</v>
      </c>
      <c r="D703">
        <v>1.0680000000000001</v>
      </c>
    </row>
    <row r="704" spans="1:4" x14ac:dyDescent="0.25">
      <c r="A704" t="s">
        <v>530</v>
      </c>
      <c r="B704" t="s">
        <v>529</v>
      </c>
      <c r="C704">
        <v>1.17</v>
      </c>
      <c r="D704">
        <v>0.97</v>
      </c>
    </row>
    <row r="705" spans="1:4" x14ac:dyDescent="0.25">
      <c r="A705" t="s">
        <v>526</v>
      </c>
      <c r="B705" t="s">
        <v>525</v>
      </c>
      <c r="C705">
        <v>1.04</v>
      </c>
      <c r="D705">
        <v>0.97</v>
      </c>
    </row>
    <row r="706" spans="1:4" x14ac:dyDescent="0.25">
      <c r="A706" t="s">
        <v>524</v>
      </c>
      <c r="B706" t="s">
        <v>523</v>
      </c>
      <c r="C706">
        <v>1.1599999999999997</v>
      </c>
      <c r="D706">
        <v>1.0619000000000001</v>
      </c>
    </row>
    <row r="707" spans="1:4" x14ac:dyDescent="0.25">
      <c r="A707" t="s">
        <v>520</v>
      </c>
      <c r="B707" t="s">
        <v>519</v>
      </c>
      <c r="C707">
        <v>1.04</v>
      </c>
      <c r="D707">
        <v>0.97</v>
      </c>
    </row>
    <row r="708" spans="1:4" x14ac:dyDescent="0.25">
      <c r="A708" t="s">
        <v>518</v>
      </c>
      <c r="B708" t="s">
        <v>517</v>
      </c>
      <c r="C708">
        <v>1.04</v>
      </c>
      <c r="D708">
        <v>0.97</v>
      </c>
    </row>
    <row r="709" spans="1:4" x14ac:dyDescent="0.25">
      <c r="A709" t="s">
        <v>514</v>
      </c>
      <c r="B709" t="s">
        <v>513</v>
      </c>
      <c r="C709">
        <v>1.17</v>
      </c>
      <c r="D709">
        <v>1.0683</v>
      </c>
    </row>
    <row r="710" spans="1:4" x14ac:dyDescent="0.25">
      <c r="A710" t="s">
        <v>512</v>
      </c>
      <c r="B710" t="s">
        <v>511</v>
      </c>
      <c r="C710">
        <v>1.17</v>
      </c>
      <c r="D710">
        <v>1.0683</v>
      </c>
    </row>
    <row r="711" spans="1:4" x14ac:dyDescent="0.25">
      <c r="A711" t="s">
        <v>508</v>
      </c>
      <c r="B711" t="s">
        <v>507</v>
      </c>
      <c r="C711">
        <v>1.04</v>
      </c>
      <c r="D711">
        <v>0.97</v>
      </c>
    </row>
    <row r="712" spans="1:4" x14ac:dyDescent="0.25">
      <c r="A712" t="s">
        <v>506</v>
      </c>
      <c r="B712" t="s">
        <v>505</v>
      </c>
      <c r="C712">
        <v>1.17</v>
      </c>
      <c r="D712">
        <v>1.0684</v>
      </c>
    </row>
    <row r="713" spans="1:4" x14ac:dyDescent="0.25">
      <c r="A713" t="s">
        <v>502</v>
      </c>
      <c r="B713" t="s">
        <v>501</v>
      </c>
      <c r="C713">
        <v>1.17</v>
      </c>
      <c r="D713">
        <v>1.0683</v>
      </c>
    </row>
    <row r="714" spans="1:4" x14ac:dyDescent="0.25">
      <c r="A714" t="s">
        <v>500</v>
      </c>
      <c r="B714" t="s">
        <v>499</v>
      </c>
      <c r="C714">
        <v>1.17</v>
      </c>
      <c r="D714">
        <v>1.0683</v>
      </c>
    </row>
    <row r="715" spans="1:4" x14ac:dyDescent="0.25">
      <c r="A715" t="s">
        <v>498</v>
      </c>
      <c r="B715" t="s">
        <v>497</v>
      </c>
      <c r="C715">
        <v>1.17</v>
      </c>
      <c r="D715">
        <v>1.0683</v>
      </c>
    </row>
    <row r="716" spans="1:4" x14ac:dyDescent="0.25">
      <c r="A716" t="s">
        <v>494</v>
      </c>
      <c r="B716" t="s">
        <v>493</v>
      </c>
      <c r="C716">
        <v>1.04</v>
      </c>
      <c r="D716">
        <v>0.97</v>
      </c>
    </row>
    <row r="717" spans="1:4" x14ac:dyDescent="0.25">
      <c r="A717" t="s">
        <v>492</v>
      </c>
      <c r="B717" t="s">
        <v>491</v>
      </c>
      <c r="C717">
        <v>1.17</v>
      </c>
      <c r="D717">
        <v>1.0669999999999999</v>
      </c>
    </row>
    <row r="718" spans="1:4" x14ac:dyDescent="0.25">
      <c r="A718" t="s">
        <v>488</v>
      </c>
      <c r="B718" t="s">
        <v>487</v>
      </c>
      <c r="C718">
        <v>1.04</v>
      </c>
      <c r="D718">
        <v>0.97</v>
      </c>
    </row>
    <row r="719" spans="1:4" x14ac:dyDescent="0.25">
      <c r="A719" t="s">
        <v>486</v>
      </c>
      <c r="B719" t="s">
        <v>485</v>
      </c>
      <c r="C719">
        <v>1.04</v>
      </c>
      <c r="D719">
        <v>0.97</v>
      </c>
    </row>
    <row r="720" spans="1:4" x14ac:dyDescent="0.25">
      <c r="A720" t="s">
        <v>484</v>
      </c>
      <c r="B720" t="s">
        <v>483</v>
      </c>
      <c r="C720">
        <v>1.06</v>
      </c>
      <c r="D720">
        <v>0.99</v>
      </c>
    </row>
    <row r="721" spans="1:4" x14ac:dyDescent="0.25">
      <c r="A721" t="s">
        <v>482</v>
      </c>
      <c r="B721" t="s">
        <v>481</v>
      </c>
      <c r="C721">
        <v>1.1000000000000003</v>
      </c>
      <c r="D721">
        <v>1.02</v>
      </c>
    </row>
    <row r="722" spans="1:4" x14ac:dyDescent="0.25">
      <c r="A722" t="s">
        <v>478</v>
      </c>
      <c r="B722" t="s">
        <v>477</v>
      </c>
      <c r="C722">
        <v>1.17</v>
      </c>
      <c r="D722">
        <v>1.0683</v>
      </c>
    </row>
    <row r="723" spans="1:4" x14ac:dyDescent="0.25">
      <c r="A723" t="s">
        <v>476</v>
      </c>
      <c r="B723" t="s">
        <v>475</v>
      </c>
      <c r="C723">
        <v>1.17</v>
      </c>
      <c r="D723">
        <v>0.97</v>
      </c>
    </row>
    <row r="724" spans="1:4" x14ac:dyDescent="0.25">
      <c r="A724" t="s">
        <v>474</v>
      </c>
      <c r="B724" t="s">
        <v>473</v>
      </c>
      <c r="C724">
        <v>1.17</v>
      </c>
      <c r="D724">
        <v>1.0683</v>
      </c>
    </row>
    <row r="725" spans="1:4" x14ac:dyDescent="0.25">
      <c r="A725" t="s">
        <v>472</v>
      </c>
      <c r="B725" t="s">
        <v>471</v>
      </c>
      <c r="C725">
        <v>1.04</v>
      </c>
      <c r="D725">
        <v>0.97</v>
      </c>
    </row>
    <row r="726" spans="1:4" x14ac:dyDescent="0.25">
      <c r="A726" t="s">
        <v>468</v>
      </c>
      <c r="B726" t="s">
        <v>467</v>
      </c>
      <c r="C726">
        <v>1.17</v>
      </c>
      <c r="D726">
        <v>1.0683</v>
      </c>
    </row>
    <row r="727" spans="1:4" x14ac:dyDescent="0.25">
      <c r="A727" t="s">
        <v>466</v>
      </c>
      <c r="B727" t="s">
        <v>465</v>
      </c>
      <c r="C727">
        <v>1.17</v>
      </c>
      <c r="D727">
        <v>1.0683</v>
      </c>
    </row>
    <row r="728" spans="1:4" x14ac:dyDescent="0.25">
      <c r="A728" t="s">
        <v>462</v>
      </c>
      <c r="B728" t="s">
        <v>461</v>
      </c>
      <c r="C728">
        <v>1.04</v>
      </c>
      <c r="D728">
        <v>0.97</v>
      </c>
    </row>
    <row r="729" spans="1:4" x14ac:dyDescent="0.25">
      <c r="A729" t="s">
        <v>460</v>
      </c>
      <c r="B729" t="s">
        <v>459</v>
      </c>
      <c r="C729">
        <v>1.1273</v>
      </c>
      <c r="D729">
        <v>1.0405</v>
      </c>
    </row>
    <row r="730" spans="1:4" x14ac:dyDescent="0.25">
      <c r="A730" t="s">
        <v>456</v>
      </c>
      <c r="B730" t="s">
        <v>455</v>
      </c>
      <c r="C730">
        <v>1.17</v>
      </c>
      <c r="D730">
        <v>1.0684</v>
      </c>
    </row>
    <row r="731" spans="1:4" x14ac:dyDescent="0.25">
      <c r="A731" t="s">
        <v>454</v>
      </c>
      <c r="B731" t="s">
        <v>453</v>
      </c>
      <c r="C731">
        <v>1.04</v>
      </c>
      <c r="D731">
        <v>0.97</v>
      </c>
    </row>
    <row r="732" spans="1:4" x14ac:dyDescent="0.25">
      <c r="A732" t="s">
        <v>450</v>
      </c>
      <c r="B732" t="s">
        <v>449</v>
      </c>
      <c r="C732">
        <v>1.04</v>
      </c>
      <c r="D732">
        <v>0.97</v>
      </c>
    </row>
    <row r="733" spans="1:4" x14ac:dyDescent="0.25">
      <c r="A733" t="s">
        <v>448</v>
      </c>
      <c r="B733" t="s">
        <v>447</v>
      </c>
      <c r="C733">
        <v>1.04</v>
      </c>
      <c r="D733">
        <v>0.97</v>
      </c>
    </row>
    <row r="734" spans="1:4" x14ac:dyDescent="0.25">
      <c r="A734" t="s">
        <v>444</v>
      </c>
      <c r="B734" t="s">
        <v>443</v>
      </c>
      <c r="C734">
        <v>1.17</v>
      </c>
      <c r="D734">
        <v>1.0683</v>
      </c>
    </row>
    <row r="735" spans="1:4" x14ac:dyDescent="0.25">
      <c r="A735" t="s">
        <v>442</v>
      </c>
      <c r="B735" t="s">
        <v>441</v>
      </c>
      <c r="C735">
        <v>1.17</v>
      </c>
      <c r="D735">
        <v>1.0683</v>
      </c>
    </row>
    <row r="736" spans="1:4" x14ac:dyDescent="0.25">
      <c r="A736" t="s">
        <v>438</v>
      </c>
      <c r="B736" t="s">
        <v>437</v>
      </c>
      <c r="C736">
        <v>1.04</v>
      </c>
      <c r="D736">
        <v>0.97</v>
      </c>
    </row>
    <row r="737" spans="1:4" x14ac:dyDescent="0.25">
      <c r="A737" t="s">
        <v>436</v>
      </c>
      <c r="B737" t="s">
        <v>435</v>
      </c>
      <c r="C737">
        <v>1.17</v>
      </c>
      <c r="D737">
        <v>1.0683</v>
      </c>
    </row>
    <row r="738" spans="1:4" x14ac:dyDescent="0.25">
      <c r="A738" t="s">
        <v>432</v>
      </c>
      <c r="B738" t="s">
        <v>431</v>
      </c>
      <c r="C738">
        <v>1.04</v>
      </c>
      <c r="D738">
        <v>0.97</v>
      </c>
    </row>
    <row r="739" spans="1:4" x14ac:dyDescent="0.25">
      <c r="A739" t="s">
        <v>430</v>
      </c>
      <c r="B739" t="s">
        <v>429</v>
      </c>
      <c r="C739">
        <v>1.17</v>
      </c>
      <c r="D739">
        <v>1.0684</v>
      </c>
    </row>
    <row r="740" spans="1:4" x14ac:dyDescent="0.25">
      <c r="A740" t="s">
        <v>428</v>
      </c>
      <c r="B740" t="s">
        <v>427</v>
      </c>
      <c r="C740">
        <v>1.17</v>
      </c>
      <c r="D740">
        <v>1.0683</v>
      </c>
    </row>
    <row r="741" spans="1:4" x14ac:dyDescent="0.25">
      <c r="A741" t="s">
        <v>424</v>
      </c>
      <c r="B741" t="s">
        <v>423</v>
      </c>
      <c r="C741">
        <v>1.08</v>
      </c>
      <c r="D741">
        <v>1.01</v>
      </c>
    </row>
    <row r="742" spans="1:4" x14ac:dyDescent="0.25">
      <c r="A742" t="s">
        <v>422</v>
      </c>
      <c r="B742" t="s">
        <v>421</v>
      </c>
      <c r="C742">
        <v>1.17</v>
      </c>
      <c r="D742">
        <v>1.0683</v>
      </c>
    </row>
    <row r="743" spans="1:4" x14ac:dyDescent="0.25">
      <c r="A743" t="s">
        <v>418</v>
      </c>
      <c r="B743" t="s">
        <v>417</v>
      </c>
      <c r="C743">
        <v>1.06</v>
      </c>
      <c r="D743">
        <v>0.99</v>
      </c>
    </row>
    <row r="744" spans="1:4" x14ac:dyDescent="0.25">
      <c r="A744" t="s">
        <v>416</v>
      </c>
      <c r="B744" t="s">
        <v>334</v>
      </c>
      <c r="C744">
        <v>1.1200000000000001</v>
      </c>
      <c r="D744">
        <v>1.0359</v>
      </c>
    </row>
    <row r="745" spans="1:4" x14ac:dyDescent="0.25">
      <c r="A745" t="s">
        <v>413</v>
      </c>
      <c r="B745" t="s">
        <v>412</v>
      </c>
      <c r="C745">
        <v>0.9</v>
      </c>
      <c r="D745">
        <v>0.9</v>
      </c>
    </row>
    <row r="746" spans="1:4" x14ac:dyDescent="0.25">
      <c r="A746" t="s">
        <v>411</v>
      </c>
      <c r="B746" t="s">
        <v>410</v>
      </c>
      <c r="C746">
        <v>1.0839000000000003</v>
      </c>
      <c r="D746">
        <v>1.0125</v>
      </c>
    </row>
    <row r="747" spans="1:4" x14ac:dyDescent="0.25">
      <c r="A747" t="s">
        <v>407</v>
      </c>
      <c r="B747" t="s">
        <v>406</v>
      </c>
      <c r="C747">
        <v>1.17</v>
      </c>
      <c r="D747">
        <v>1.0683</v>
      </c>
    </row>
    <row r="748" spans="1:4" x14ac:dyDescent="0.25">
      <c r="A748" t="s">
        <v>405</v>
      </c>
      <c r="B748" t="s">
        <v>404</v>
      </c>
      <c r="C748">
        <v>1.17</v>
      </c>
      <c r="D748">
        <v>1.0683</v>
      </c>
    </row>
    <row r="749" spans="1:4" x14ac:dyDescent="0.25">
      <c r="A749" t="s">
        <v>401</v>
      </c>
      <c r="B749" t="s">
        <v>400</v>
      </c>
      <c r="C749">
        <v>1.04</v>
      </c>
      <c r="D749">
        <v>0.97</v>
      </c>
    </row>
    <row r="750" spans="1:4" x14ac:dyDescent="0.25">
      <c r="A750" t="s">
        <v>399</v>
      </c>
      <c r="B750" t="s">
        <v>398</v>
      </c>
      <c r="C750">
        <v>1.06</v>
      </c>
      <c r="D750">
        <v>0.99</v>
      </c>
    </row>
    <row r="751" spans="1:4" x14ac:dyDescent="0.25">
      <c r="A751" t="s">
        <v>397</v>
      </c>
      <c r="B751" t="s">
        <v>396</v>
      </c>
      <c r="C751">
        <v>1.04</v>
      </c>
      <c r="D751">
        <v>0.97</v>
      </c>
    </row>
    <row r="752" spans="1:4" x14ac:dyDescent="0.25">
      <c r="A752" t="s">
        <v>393</v>
      </c>
      <c r="B752" t="s">
        <v>392</v>
      </c>
      <c r="C752">
        <v>1.17</v>
      </c>
      <c r="D752">
        <v>1.0683</v>
      </c>
    </row>
    <row r="753" spans="1:4" x14ac:dyDescent="0.25">
      <c r="A753" t="s">
        <v>391</v>
      </c>
      <c r="B753" t="s">
        <v>390</v>
      </c>
      <c r="C753">
        <v>1.04</v>
      </c>
      <c r="D753">
        <v>0.97</v>
      </c>
    </row>
    <row r="754" spans="1:4" x14ac:dyDescent="0.25">
      <c r="A754" t="s">
        <v>389</v>
      </c>
      <c r="B754" t="s">
        <v>388</v>
      </c>
      <c r="C754">
        <v>1.04</v>
      </c>
      <c r="D754">
        <v>0.97</v>
      </c>
    </row>
    <row r="755" spans="1:4" x14ac:dyDescent="0.25">
      <c r="A755" t="s">
        <v>387</v>
      </c>
      <c r="B755" t="s">
        <v>386</v>
      </c>
      <c r="C755">
        <v>1.17</v>
      </c>
      <c r="D755">
        <v>1.0675000000000001</v>
      </c>
    </row>
    <row r="756" spans="1:4" x14ac:dyDescent="0.25">
      <c r="A756" t="s">
        <v>385</v>
      </c>
      <c r="B756" t="s">
        <v>384</v>
      </c>
      <c r="C756">
        <v>1.06</v>
      </c>
      <c r="D756">
        <v>0.99</v>
      </c>
    </row>
    <row r="757" spans="1:4" x14ac:dyDescent="0.25">
      <c r="A757" t="s">
        <v>383</v>
      </c>
      <c r="B757" t="s">
        <v>382</v>
      </c>
      <c r="C757">
        <v>1.04</v>
      </c>
      <c r="D757">
        <v>0.97</v>
      </c>
    </row>
    <row r="758" spans="1:4" x14ac:dyDescent="0.25">
      <c r="A758" t="s">
        <v>381</v>
      </c>
      <c r="B758" t="s">
        <v>380</v>
      </c>
      <c r="C758">
        <v>1.17</v>
      </c>
      <c r="D758">
        <v>1.0683</v>
      </c>
    </row>
    <row r="759" spans="1:4" x14ac:dyDescent="0.25">
      <c r="A759" t="s">
        <v>379</v>
      </c>
      <c r="B759" t="s">
        <v>378</v>
      </c>
      <c r="C759">
        <v>1.04</v>
      </c>
      <c r="D759">
        <v>0.97</v>
      </c>
    </row>
    <row r="760" spans="1:4" x14ac:dyDescent="0.25">
      <c r="A760" t="s">
        <v>377</v>
      </c>
      <c r="B760" t="s">
        <v>376</v>
      </c>
      <c r="C760">
        <v>1.17</v>
      </c>
      <c r="D760">
        <v>1.0684</v>
      </c>
    </row>
    <row r="761" spans="1:4" x14ac:dyDescent="0.25">
      <c r="A761" t="s">
        <v>375</v>
      </c>
      <c r="B761" t="s">
        <v>374</v>
      </c>
      <c r="C761">
        <v>1.17</v>
      </c>
      <c r="D761">
        <v>1.0684</v>
      </c>
    </row>
    <row r="762" spans="1:4" x14ac:dyDescent="0.25">
      <c r="A762" t="s">
        <v>373</v>
      </c>
      <c r="B762" t="s">
        <v>372</v>
      </c>
      <c r="C762">
        <v>1.17</v>
      </c>
      <c r="D762">
        <v>1.0683</v>
      </c>
    </row>
    <row r="763" spans="1:4" x14ac:dyDescent="0.25">
      <c r="A763" t="s">
        <v>371</v>
      </c>
      <c r="B763" t="s">
        <v>370</v>
      </c>
      <c r="C763">
        <v>1.17</v>
      </c>
      <c r="D763">
        <v>1.0683</v>
      </c>
    </row>
    <row r="764" spans="1:4" x14ac:dyDescent="0.25">
      <c r="A764" t="s">
        <v>369</v>
      </c>
      <c r="B764" t="s">
        <v>368</v>
      </c>
      <c r="C764">
        <v>1.04</v>
      </c>
      <c r="D764">
        <v>0.97</v>
      </c>
    </row>
    <row r="765" spans="1:4" x14ac:dyDescent="0.25">
      <c r="A765" t="s">
        <v>367</v>
      </c>
      <c r="B765" t="s">
        <v>366</v>
      </c>
      <c r="C765">
        <v>1.17</v>
      </c>
      <c r="D765">
        <v>1.0683</v>
      </c>
    </row>
    <row r="766" spans="1:4" x14ac:dyDescent="0.25">
      <c r="A766" t="s">
        <v>365</v>
      </c>
      <c r="B766" t="s">
        <v>364</v>
      </c>
      <c r="C766">
        <v>1.17</v>
      </c>
      <c r="D766">
        <v>1.0680000000000001</v>
      </c>
    </row>
    <row r="767" spans="1:4" x14ac:dyDescent="0.25">
      <c r="A767" t="s">
        <v>363</v>
      </c>
      <c r="B767" t="s">
        <v>362</v>
      </c>
      <c r="C767">
        <v>1.04</v>
      </c>
      <c r="D767">
        <v>0.97</v>
      </c>
    </row>
    <row r="768" spans="1:4" x14ac:dyDescent="0.25">
      <c r="A768" t="s">
        <v>361</v>
      </c>
      <c r="B768" t="s">
        <v>360</v>
      </c>
      <c r="C768">
        <v>1.04</v>
      </c>
      <c r="D768">
        <v>0.97</v>
      </c>
    </row>
    <row r="769" spans="1:4" x14ac:dyDescent="0.25">
      <c r="A769" t="s">
        <v>359</v>
      </c>
      <c r="B769" t="s">
        <v>358</v>
      </c>
      <c r="C769">
        <v>1.04</v>
      </c>
      <c r="D769">
        <v>0.97</v>
      </c>
    </row>
    <row r="770" spans="1:4" x14ac:dyDescent="0.25">
      <c r="A770" t="s">
        <v>357</v>
      </c>
      <c r="B770" t="s">
        <v>356</v>
      </c>
      <c r="C770">
        <v>1.04</v>
      </c>
      <c r="D770">
        <v>0.97</v>
      </c>
    </row>
    <row r="771" spans="1:4" x14ac:dyDescent="0.25">
      <c r="A771" t="s">
        <v>355</v>
      </c>
      <c r="B771" t="s">
        <v>354</v>
      </c>
      <c r="C771">
        <v>1.17</v>
      </c>
      <c r="D771">
        <v>1.0683</v>
      </c>
    </row>
    <row r="772" spans="1:4" x14ac:dyDescent="0.25">
      <c r="A772" t="s">
        <v>353</v>
      </c>
      <c r="B772" t="s">
        <v>352</v>
      </c>
      <c r="C772">
        <v>1.04</v>
      </c>
      <c r="D772">
        <v>0.97</v>
      </c>
    </row>
    <row r="773" spans="1:4" x14ac:dyDescent="0.25">
      <c r="A773" t="s">
        <v>351</v>
      </c>
      <c r="B773" t="s">
        <v>350</v>
      </c>
      <c r="C773">
        <v>1.04</v>
      </c>
      <c r="D773">
        <v>0.97</v>
      </c>
    </row>
    <row r="774" spans="1:4" x14ac:dyDescent="0.25">
      <c r="A774" t="s">
        <v>349</v>
      </c>
      <c r="B774" t="s">
        <v>348</v>
      </c>
      <c r="C774">
        <v>1.04</v>
      </c>
      <c r="D774">
        <v>0.97</v>
      </c>
    </row>
    <row r="775" spans="1:4" x14ac:dyDescent="0.25">
      <c r="A775" t="s">
        <v>347</v>
      </c>
      <c r="B775" t="s">
        <v>346</v>
      </c>
      <c r="C775">
        <v>1.17</v>
      </c>
      <c r="D775">
        <v>1.0684</v>
      </c>
    </row>
    <row r="776" spans="1:4" x14ac:dyDescent="0.25">
      <c r="A776" t="s">
        <v>345</v>
      </c>
      <c r="B776" t="s">
        <v>344</v>
      </c>
      <c r="C776">
        <v>1.1500000000000001</v>
      </c>
      <c r="D776">
        <v>1.0538000000000001</v>
      </c>
    </row>
    <row r="777" spans="1:4" x14ac:dyDescent="0.25">
      <c r="A777" t="s">
        <v>343</v>
      </c>
      <c r="B777" t="s">
        <v>342</v>
      </c>
      <c r="C777">
        <v>1.0781000000000001</v>
      </c>
      <c r="D777">
        <v>1.0081</v>
      </c>
    </row>
    <row r="778" spans="1:4" x14ac:dyDescent="0.25">
      <c r="A778" t="s">
        <v>341</v>
      </c>
      <c r="B778" t="s">
        <v>340</v>
      </c>
      <c r="C778">
        <v>1.17</v>
      </c>
      <c r="D778">
        <v>1.0683</v>
      </c>
    </row>
    <row r="779" spans="1:4" x14ac:dyDescent="0.25">
      <c r="A779" t="s">
        <v>339</v>
      </c>
      <c r="B779" t="s">
        <v>338</v>
      </c>
      <c r="C779">
        <v>1.17</v>
      </c>
      <c r="D779">
        <v>1.0683</v>
      </c>
    </row>
    <row r="780" spans="1:4" x14ac:dyDescent="0.25">
      <c r="A780" t="s">
        <v>337</v>
      </c>
      <c r="B780" t="s">
        <v>336</v>
      </c>
      <c r="C780">
        <v>1.04</v>
      </c>
      <c r="D780">
        <v>0.97</v>
      </c>
    </row>
    <row r="781" spans="1:4" x14ac:dyDescent="0.25">
      <c r="A781" t="s">
        <v>335</v>
      </c>
      <c r="B781" t="s">
        <v>334</v>
      </c>
      <c r="C781">
        <v>1.1459000000000001</v>
      </c>
      <c r="D781">
        <v>1.0527</v>
      </c>
    </row>
    <row r="782" spans="1:4" x14ac:dyDescent="0.25">
      <c r="A782" t="s">
        <v>333</v>
      </c>
      <c r="B782" t="s">
        <v>332</v>
      </c>
      <c r="C782">
        <v>1.04</v>
      </c>
      <c r="D782">
        <v>0.97</v>
      </c>
    </row>
    <row r="783" spans="1:4" x14ac:dyDescent="0.25">
      <c r="A783" t="s">
        <v>331</v>
      </c>
      <c r="B783" t="s">
        <v>330</v>
      </c>
      <c r="C783">
        <v>1.17</v>
      </c>
      <c r="D783">
        <v>1.0683</v>
      </c>
    </row>
    <row r="784" spans="1:4" x14ac:dyDescent="0.25">
      <c r="A784" t="s">
        <v>329</v>
      </c>
      <c r="B784" t="s">
        <v>328</v>
      </c>
      <c r="C784">
        <v>1.04</v>
      </c>
      <c r="D784">
        <v>0.97</v>
      </c>
    </row>
    <row r="785" spans="1:4" x14ac:dyDescent="0.25">
      <c r="A785" t="s">
        <v>327</v>
      </c>
      <c r="B785" t="s">
        <v>326</v>
      </c>
      <c r="C785">
        <v>1.17</v>
      </c>
      <c r="D785">
        <v>1.0683</v>
      </c>
    </row>
    <row r="786" spans="1:4" x14ac:dyDescent="0.25">
      <c r="A786" t="s">
        <v>325</v>
      </c>
      <c r="B786" t="s">
        <v>324</v>
      </c>
      <c r="C786">
        <v>1.04</v>
      </c>
      <c r="D786">
        <v>0.97</v>
      </c>
    </row>
    <row r="787" spans="1:4" x14ac:dyDescent="0.25">
      <c r="A787" t="s">
        <v>323</v>
      </c>
      <c r="B787" t="s">
        <v>322</v>
      </c>
      <c r="C787">
        <v>1.17</v>
      </c>
      <c r="D787">
        <v>1.0683</v>
      </c>
    </row>
    <row r="788" spans="1:4" x14ac:dyDescent="0.25">
      <c r="A788" t="s">
        <v>321</v>
      </c>
      <c r="B788" t="s">
        <v>320</v>
      </c>
      <c r="C788">
        <v>1.17</v>
      </c>
      <c r="D788">
        <v>1.0684</v>
      </c>
    </row>
    <row r="789" spans="1:4" x14ac:dyDescent="0.25">
      <c r="A789" t="s">
        <v>319</v>
      </c>
      <c r="B789" t="s">
        <v>318</v>
      </c>
      <c r="C789">
        <v>1.079</v>
      </c>
      <c r="D789">
        <v>1.0090000000000001</v>
      </c>
    </row>
    <row r="790" spans="1:4" x14ac:dyDescent="0.25">
      <c r="A790" t="s">
        <v>317</v>
      </c>
      <c r="B790" t="s">
        <v>316</v>
      </c>
      <c r="C790">
        <v>1.06</v>
      </c>
      <c r="D790">
        <v>0.99</v>
      </c>
    </row>
    <row r="791" spans="1:4" x14ac:dyDescent="0.25">
      <c r="A791" t="s">
        <v>315</v>
      </c>
      <c r="B791" t="s">
        <v>314</v>
      </c>
      <c r="C791">
        <v>1.04</v>
      </c>
      <c r="D791">
        <v>0.97</v>
      </c>
    </row>
    <row r="792" spans="1:4" x14ac:dyDescent="0.25">
      <c r="A792" t="s">
        <v>313</v>
      </c>
      <c r="B792" t="s">
        <v>312</v>
      </c>
      <c r="C792">
        <v>1.06</v>
      </c>
      <c r="D792">
        <v>0.99</v>
      </c>
    </row>
    <row r="793" spans="1:4" x14ac:dyDescent="0.25">
      <c r="A793" t="s">
        <v>311</v>
      </c>
      <c r="B793" t="s">
        <v>310</v>
      </c>
      <c r="C793">
        <v>1.04</v>
      </c>
      <c r="D793">
        <v>0.97</v>
      </c>
    </row>
    <row r="794" spans="1:4" x14ac:dyDescent="0.25">
      <c r="A794" t="s">
        <v>309</v>
      </c>
      <c r="B794" t="s">
        <v>308</v>
      </c>
      <c r="C794">
        <v>1.06</v>
      </c>
      <c r="D794">
        <v>0.99</v>
      </c>
    </row>
    <row r="795" spans="1:4" x14ac:dyDescent="0.25">
      <c r="A795" t="s">
        <v>307</v>
      </c>
      <c r="B795" t="s">
        <v>306</v>
      </c>
      <c r="C795">
        <v>1.06</v>
      </c>
      <c r="D795">
        <v>0.99</v>
      </c>
    </row>
    <row r="796" spans="1:4" x14ac:dyDescent="0.25">
      <c r="A796" t="s">
        <v>305</v>
      </c>
      <c r="B796" t="s">
        <v>304</v>
      </c>
      <c r="C796">
        <v>1.04</v>
      </c>
      <c r="D796">
        <v>0.97</v>
      </c>
    </row>
    <row r="797" spans="1:4" x14ac:dyDescent="0.25">
      <c r="A797" t="s">
        <v>303</v>
      </c>
      <c r="B797" t="s">
        <v>302</v>
      </c>
      <c r="C797">
        <v>1.17</v>
      </c>
      <c r="D797">
        <v>1.0684</v>
      </c>
    </row>
    <row r="798" spans="1:4" x14ac:dyDescent="0.25">
      <c r="A798" t="s">
        <v>301</v>
      </c>
      <c r="B798" t="s">
        <v>300</v>
      </c>
      <c r="C798">
        <v>1.17</v>
      </c>
      <c r="D798">
        <v>1.0684</v>
      </c>
    </row>
    <row r="799" spans="1:4" x14ac:dyDescent="0.25">
      <c r="A799" t="s">
        <v>299</v>
      </c>
      <c r="B799" t="s">
        <v>298</v>
      </c>
      <c r="C799">
        <v>1.04</v>
      </c>
      <c r="D799">
        <v>0.97</v>
      </c>
    </row>
    <row r="800" spans="1:4" x14ac:dyDescent="0.25">
      <c r="A800" t="s">
        <v>297</v>
      </c>
      <c r="B800" t="s">
        <v>296</v>
      </c>
      <c r="C800">
        <v>1.1200000000000001</v>
      </c>
      <c r="D800">
        <v>1.03</v>
      </c>
    </row>
    <row r="801" spans="1:4" x14ac:dyDescent="0.25">
      <c r="A801" t="s">
        <v>295</v>
      </c>
      <c r="B801" t="s">
        <v>294</v>
      </c>
      <c r="C801">
        <v>1.155</v>
      </c>
      <c r="D801">
        <v>0.97</v>
      </c>
    </row>
    <row r="802" spans="1:4" x14ac:dyDescent="0.25">
      <c r="A802" t="s">
        <v>293</v>
      </c>
      <c r="B802" t="s">
        <v>292</v>
      </c>
      <c r="C802">
        <v>1.17</v>
      </c>
      <c r="D802">
        <v>1.0683</v>
      </c>
    </row>
    <row r="803" spans="1:4" x14ac:dyDescent="0.25">
      <c r="A803" t="s">
        <v>291</v>
      </c>
      <c r="B803" t="s">
        <v>290</v>
      </c>
      <c r="C803">
        <v>1.17</v>
      </c>
      <c r="D803">
        <v>1.0684</v>
      </c>
    </row>
    <row r="804" spans="1:4" x14ac:dyDescent="0.25">
      <c r="A804" t="s">
        <v>289</v>
      </c>
      <c r="B804" t="s">
        <v>288</v>
      </c>
      <c r="C804">
        <v>1.17</v>
      </c>
      <c r="D804">
        <v>1.0684</v>
      </c>
    </row>
    <row r="805" spans="1:4" x14ac:dyDescent="0.25">
      <c r="A805" t="s">
        <v>287</v>
      </c>
      <c r="B805" t="s">
        <v>286</v>
      </c>
      <c r="C805">
        <v>1.04</v>
      </c>
      <c r="D805">
        <v>0.97</v>
      </c>
    </row>
    <row r="806" spans="1:4" x14ac:dyDescent="0.25">
      <c r="A806" t="s">
        <v>285</v>
      </c>
      <c r="B806" t="s">
        <v>284</v>
      </c>
      <c r="C806">
        <v>1.17</v>
      </c>
      <c r="D806">
        <v>1.0683</v>
      </c>
    </row>
    <row r="807" spans="1:4" x14ac:dyDescent="0.25">
      <c r="A807" t="s">
        <v>283</v>
      </c>
      <c r="B807" t="s">
        <v>282</v>
      </c>
      <c r="C807">
        <v>1.17</v>
      </c>
      <c r="D807">
        <v>1.0683</v>
      </c>
    </row>
    <row r="808" spans="1:4" x14ac:dyDescent="0.25">
      <c r="A808" t="s">
        <v>281</v>
      </c>
      <c r="B808" t="s">
        <v>280</v>
      </c>
      <c r="C808">
        <v>1.17</v>
      </c>
      <c r="D808">
        <v>1.0683</v>
      </c>
    </row>
    <row r="809" spans="1:4" x14ac:dyDescent="0.25">
      <c r="A809" t="s">
        <v>279</v>
      </c>
      <c r="B809" t="s">
        <v>278</v>
      </c>
      <c r="C809">
        <v>1.17</v>
      </c>
      <c r="D809">
        <v>1.0683</v>
      </c>
    </row>
    <row r="810" spans="1:4" x14ac:dyDescent="0.25">
      <c r="A810" t="s">
        <v>277</v>
      </c>
      <c r="B810" t="s">
        <v>276</v>
      </c>
      <c r="C810">
        <v>1.1100000000000001</v>
      </c>
      <c r="D810">
        <v>1.0295000000000003</v>
      </c>
    </row>
    <row r="811" spans="1:4" x14ac:dyDescent="0.25">
      <c r="A811" t="s">
        <v>275</v>
      </c>
      <c r="B811" t="s">
        <v>274</v>
      </c>
      <c r="C811">
        <v>1.17</v>
      </c>
      <c r="D811">
        <v>1.0683</v>
      </c>
    </row>
    <row r="812" spans="1:4" x14ac:dyDescent="0.25">
      <c r="A812" t="s">
        <v>273</v>
      </c>
      <c r="B812" t="s">
        <v>272</v>
      </c>
      <c r="C812">
        <v>1.04</v>
      </c>
      <c r="D812">
        <v>0.97</v>
      </c>
    </row>
    <row r="813" spans="1:4" x14ac:dyDescent="0.25">
      <c r="A813" t="s">
        <v>271</v>
      </c>
      <c r="B813" t="s">
        <v>270</v>
      </c>
      <c r="C813">
        <v>1.0363</v>
      </c>
      <c r="D813">
        <v>0.97</v>
      </c>
    </row>
    <row r="814" spans="1:4" x14ac:dyDescent="0.25">
      <c r="A814" t="s">
        <v>269</v>
      </c>
      <c r="B814" t="s">
        <v>268</v>
      </c>
      <c r="C814">
        <v>1.17</v>
      </c>
      <c r="D814">
        <v>1.0683</v>
      </c>
    </row>
    <row r="815" spans="1:4" x14ac:dyDescent="0.25">
      <c r="A815" t="s">
        <v>267</v>
      </c>
      <c r="B815" t="s">
        <v>266</v>
      </c>
      <c r="C815">
        <v>1.04</v>
      </c>
      <c r="D815">
        <v>0.97</v>
      </c>
    </row>
    <row r="816" spans="1:4" x14ac:dyDescent="0.25">
      <c r="A816" t="s">
        <v>265</v>
      </c>
      <c r="B816" t="s">
        <v>264</v>
      </c>
      <c r="C816">
        <v>1.0823</v>
      </c>
      <c r="D816">
        <v>1.0114000000000001</v>
      </c>
    </row>
    <row r="817" spans="1:4" x14ac:dyDescent="0.25">
      <c r="A817" t="s">
        <v>263</v>
      </c>
      <c r="B817" t="s">
        <v>262</v>
      </c>
      <c r="C817">
        <v>1.04</v>
      </c>
      <c r="D817">
        <v>0.97</v>
      </c>
    </row>
    <row r="818" spans="1:4" x14ac:dyDescent="0.25">
      <c r="A818" t="s">
        <v>261</v>
      </c>
      <c r="B818" t="s">
        <v>260</v>
      </c>
      <c r="C818">
        <v>1.1598000000000002</v>
      </c>
      <c r="D818">
        <v>1.0617000000000003</v>
      </c>
    </row>
    <row r="819" spans="1:4" x14ac:dyDescent="0.25">
      <c r="A819" t="s">
        <v>259</v>
      </c>
      <c r="B819" t="s">
        <v>258</v>
      </c>
      <c r="C819">
        <v>1.165</v>
      </c>
      <c r="D819">
        <v>1.0652000000000001</v>
      </c>
    </row>
    <row r="820" spans="1:4" x14ac:dyDescent="0.25">
      <c r="A820" t="s">
        <v>257</v>
      </c>
      <c r="B820" t="s">
        <v>256</v>
      </c>
      <c r="C820">
        <v>1.04</v>
      </c>
      <c r="D820">
        <v>0.97</v>
      </c>
    </row>
    <row r="821" spans="1:4" x14ac:dyDescent="0.25">
      <c r="A821" t="s">
        <v>255</v>
      </c>
      <c r="B821" t="s">
        <v>254</v>
      </c>
      <c r="C821">
        <v>1.17</v>
      </c>
      <c r="D821">
        <v>1.0683</v>
      </c>
    </row>
    <row r="822" spans="1:4" x14ac:dyDescent="0.25">
      <c r="A822" t="s">
        <v>251</v>
      </c>
      <c r="B822" t="s">
        <v>250</v>
      </c>
      <c r="C822">
        <v>1.04</v>
      </c>
      <c r="D822">
        <v>0.97</v>
      </c>
    </row>
    <row r="823" spans="1:4" x14ac:dyDescent="0.25">
      <c r="A823" t="s">
        <v>249</v>
      </c>
      <c r="B823" t="s">
        <v>248</v>
      </c>
      <c r="C823">
        <v>1.17</v>
      </c>
      <c r="D823">
        <v>1.0683</v>
      </c>
    </row>
    <row r="824" spans="1:4" x14ac:dyDescent="0.25">
      <c r="A824" t="s">
        <v>247</v>
      </c>
      <c r="B824" t="s">
        <v>246</v>
      </c>
      <c r="C824">
        <v>1.1371</v>
      </c>
      <c r="D824">
        <v>1.0468999999999999</v>
      </c>
    </row>
    <row r="825" spans="1:4" x14ac:dyDescent="0.25">
      <c r="A825" t="s">
        <v>243</v>
      </c>
      <c r="B825" t="s">
        <v>242</v>
      </c>
      <c r="C825">
        <v>1.04</v>
      </c>
      <c r="D825">
        <v>0.97</v>
      </c>
    </row>
    <row r="826" spans="1:4" x14ac:dyDescent="0.25">
      <c r="A826" t="s">
        <v>241</v>
      </c>
      <c r="B826" t="s">
        <v>240</v>
      </c>
      <c r="C826">
        <v>1.1500000000000001</v>
      </c>
      <c r="D826">
        <v>0.97</v>
      </c>
    </row>
    <row r="827" spans="1:4" x14ac:dyDescent="0.25">
      <c r="A827" t="s">
        <v>237</v>
      </c>
      <c r="B827" t="s">
        <v>236</v>
      </c>
      <c r="C827">
        <v>1.17</v>
      </c>
      <c r="D827">
        <v>1.0684</v>
      </c>
    </row>
    <row r="828" spans="1:4" x14ac:dyDescent="0.25">
      <c r="A828" t="s">
        <v>235</v>
      </c>
      <c r="B828" t="s">
        <v>234</v>
      </c>
      <c r="C828">
        <v>1.1000000000000003</v>
      </c>
      <c r="D828">
        <v>1.0230000000000001</v>
      </c>
    </row>
    <row r="829" spans="1:4" x14ac:dyDescent="0.25">
      <c r="A829" t="s">
        <v>233</v>
      </c>
      <c r="B829" t="s">
        <v>232</v>
      </c>
      <c r="C829">
        <v>1.17</v>
      </c>
      <c r="D829">
        <v>1.0684</v>
      </c>
    </row>
    <row r="830" spans="1:4" x14ac:dyDescent="0.25">
      <c r="A830" t="s">
        <v>231</v>
      </c>
      <c r="B830" t="s">
        <v>230</v>
      </c>
      <c r="C830">
        <v>1.04</v>
      </c>
      <c r="D830">
        <v>0.97</v>
      </c>
    </row>
    <row r="831" spans="1:4" x14ac:dyDescent="0.25">
      <c r="A831" t="s">
        <v>229</v>
      </c>
      <c r="B831" t="s">
        <v>228</v>
      </c>
      <c r="C831">
        <v>1.17</v>
      </c>
      <c r="D831">
        <v>1.0683</v>
      </c>
    </row>
    <row r="832" spans="1:4" x14ac:dyDescent="0.25">
      <c r="A832" t="s">
        <v>225</v>
      </c>
      <c r="B832" t="s">
        <v>224</v>
      </c>
      <c r="C832">
        <v>1.04</v>
      </c>
      <c r="D832">
        <v>0.97</v>
      </c>
    </row>
    <row r="833" spans="1:4" x14ac:dyDescent="0.25">
      <c r="A833" t="s">
        <v>223</v>
      </c>
      <c r="B833" t="s">
        <v>222</v>
      </c>
      <c r="C833">
        <v>1.04</v>
      </c>
      <c r="D833">
        <v>0.97</v>
      </c>
    </row>
    <row r="834" spans="1:4" x14ac:dyDescent="0.25">
      <c r="A834" t="s">
        <v>221</v>
      </c>
      <c r="B834" t="s">
        <v>220</v>
      </c>
      <c r="C834">
        <v>1.04</v>
      </c>
      <c r="D834">
        <v>0.97</v>
      </c>
    </row>
    <row r="835" spans="1:4" x14ac:dyDescent="0.25">
      <c r="A835" t="s">
        <v>217</v>
      </c>
      <c r="B835" t="s">
        <v>216</v>
      </c>
      <c r="C835">
        <v>1.04</v>
      </c>
      <c r="D835">
        <v>0.97</v>
      </c>
    </row>
    <row r="836" spans="1:4" x14ac:dyDescent="0.25">
      <c r="A836" t="s">
        <v>215</v>
      </c>
      <c r="B836" t="s">
        <v>214</v>
      </c>
      <c r="C836">
        <v>1</v>
      </c>
      <c r="D836">
        <v>0.97</v>
      </c>
    </row>
    <row r="837" spans="1:4" x14ac:dyDescent="0.25">
      <c r="A837" t="s">
        <v>211</v>
      </c>
      <c r="B837" t="s">
        <v>210</v>
      </c>
      <c r="C837">
        <v>1.17</v>
      </c>
      <c r="D837">
        <v>1.0683</v>
      </c>
    </row>
    <row r="838" spans="1:4" x14ac:dyDescent="0.25">
      <c r="A838" t="s">
        <v>209</v>
      </c>
      <c r="B838" t="s">
        <v>208</v>
      </c>
      <c r="C838">
        <v>1.17</v>
      </c>
      <c r="D838">
        <v>1.0684</v>
      </c>
    </row>
    <row r="839" spans="1:4" x14ac:dyDescent="0.25">
      <c r="A839" t="s">
        <v>205</v>
      </c>
      <c r="B839" t="s">
        <v>204</v>
      </c>
      <c r="C839">
        <v>1.17</v>
      </c>
      <c r="D839">
        <v>1.0683</v>
      </c>
    </row>
    <row r="840" spans="1:4" x14ac:dyDescent="0.25">
      <c r="A840" t="s">
        <v>203</v>
      </c>
      <c r="B840" t="s">
        <v>202</v>
      </c>
      <c r="C840">
        <v>1.04</v>
      </c>
      <c r="D840">
        <v>0.97</v>
      </c>
    </row>
    <row r="841" spans="1:4" x14ac:dyDescent="0.25">
      <c r="A841" t="s">
        <v>199</v>
      </c>
      <c r="B841" t="s">
        <v>198</v>
      </c>
      <c r="C841">
        <v>0.70660000000000001</v>
      </c>
      <c r="D841">
        <v>0.97</v>
      </c>
    </row>
    <row r="842" spans="1:4" x14ac:dyDescent="0.25">
      <c r="A842" t="s">
        <v>197</v>
      </c>
      <c r="B842" t="s">
        <v>196</v>
      </c>
      <c r="C842">
        <v>1.04</v>
      </c>
      <c r="D842">
        <v>0.97</v>
      </c>
    </row>
    <row r="843" spans="1:4" x14ac:dyDescent="0.25">
      <c r="A843" t="s">
        <v>193</v>
      </c>
      <c r="B843" t="s">
        <v>192</v>
      </c>
      <c r="C843">
        <v>1.17</v>
      </c>
      <c r="D843">
        <v>1.0683</v>
      </c>
    </row>
    <row r="844" spans="1:4" x14ac:dyDescent="0.25">
      <c r="A844" t="s">
        <v>191</v>
      </c>
      <c r="B844" t="s">
        <v>190</v>
      </c>
      <c r="C844">
        <v>1.17</v>
      </c>
      <c r="D844">
        <v>1.0684</v>
      </c>
    </row>
    <row r="845" spans="1:4" x14ac:dyDescent="0.25">
      <c r="A845" t="s">
        <v>189</v>
      </c>
      <c r="B845" t="s">
        <v>188</v>
      </c>
      <c r="C845">
        <v>1.04</v>
      </c>
      <c r="D845">
        <v>0.97</v>
      </c>
    </row>
    <row r="846" spans="1:4" x14ac:dyDescent="0.25">
      <c r="A846" t="s">
        <v>185</v>
      </c>
      <c r="B846" t="s">
        <v>184</v>
      </c>
      <c r="C846">
        <v>1.17</v>
      </c>
      <c r="D846">
        <v>1.0683</v>
      </c>
    </row>
    <row r="847" spans="1:4" x14ac:dyDescent="0.25">
      <c r="A847" t="s">
        <v>85</v>
      </c>
      <c r="B847" t="s">
        <v>84</v>
      </c>
      <c r="C847">
        <v>1.1422000000000001</v>
      </c>
      <c r="D847">
        <v>1.0503</v>
      </c>
    </row>
    <row r="848" spans="1:4" x14ac:dyDescent="0.25">
      <c r="A848" t="s">
        <v>83</v>
      </c>
      <c r="B848" t="s">
        <v>82</v>
      </c>
      <c r="C848">
        <v>1.17</v>
      </c>
      <c r="D848">
        <v>1.0683</v>
      </c>
    </row>
    <row r="849" spans="1:4" x14ac:dyDescent="0.25">
      <c r="A849" t="s">
        <v>79</v>
      </c>
      <c r="B849" t="s">
        <v>78</v>
      </c>
      <c r="C849">
        <v>1.17</v>
      </c>
      <c r="D849">
        <v>1.0683</v>
      </c>
    </row>
    <row r="850" spans="1:4" x14ac:dyDescent="0.25">
      <c r="A850" t="s">
        <v>77</v>
      </c>
      <c r="B850" t="s">
        <v>76</v>
      </c>
      <c r="C850">
        <v>1.0900000000000001</v>
      </c>
      <c r="D850">
        <v>1.0150000000000001</v>
      </c>
    </row>
    <row r="851" spans="1:4" x14ac:dyDescent="0.25">
      <c r="A851" t="s">
        <v>73</v>
      </c>
      <c r="B851" t="s">
        <v>72</v>
      </c>
      <c r="C851">
        <v>1.08</v>
      </c>
      <c r="D851">
        <v>1.01</v>
      </c>
    </row>
    <row r="852" spans="1:4" x14ac:dyDescent="0.25">
      <c r="A852" t="s">
        <v>71</v>
      </c>
      <c r="B852" t="s">
        <v>70</v>
      </c>
      <c r="C852">
        <v>1.105</v>
      </c>
      <c r="D852">
        <v>1.0262</v>
      </c>
    </row>
    <row r="853" spans="1:4" x14ac:dyDescent="0.25">
      <c r="A853" t="s">
        <v>69</v>
      </c>
      <c r="B853" t="s">
        <v>68</v>
      </c>
      <c r="C853">
        <v>1.17</v>
      </c>
      <c r="D853">
        <v>1.0683</v>
      </c>
    </row>
    <row r="854" spans="1:4" x14ac:dyDescent="0.25">
      <c r="A854" t="s">
        <v>65</v>
      </c>
      <c r="B854" t="s">
        <v>64</v>
      </c>
      <c r="C854">
        <v>1.04</v>
      </c>
      <c r="D854">
        <v>0.97</v>
      </c>
    </row>
    <row r="855" spans="1:4" x14ac:dyDescent="0.25">
      <c r="A855" t="s">
        <v>63</v>
      </c>
      <c r="B855" t="s">
        <v>62</v>
      </c>
      <c r="C855">
        <v>1.04</v>
      </c>
      <c r="D855">
        <v>0.97</v>
      </c>
    </row>
    <row r="856" spans="1:4" x14ac:dyDescent="0.25">
      <c r="A856" t="s">
        <v>59</v>
      </c>
      <c r="B856" t="s">
        <v>58</v>
      </c>
      <c r="C856">
        <v>1.17</v>
      </c>
      <c r="D856">
        <v>1.0683</v>
      </c>
    </row>
    <row r="857" spans="1:4" x14ac:dyDescent="0.25">
      <c r="A857" t="s">
        <v>57</v>
      </c>
      <c r="B857" t="s">
        <v>56</v>
      </c>
      <c r="C857">
        <v>1.04</v>
      </c>
      <c r="D857">
        <v>0.97</v>
      </c>
    </row>
    <row r="858" spans="1:4" x14ac:dyDescent="0.25">
      <c r="A858" t="s">
        <v>51</v>
      </c>
      <c r="B858" t="s">
        <v>50</v>
      </c>
      <c r="C858">
        <v>1.04</v>
      </c>
      <c r="D858">
        <v>0.97</v>
      </c>
    </row>
    <row r="859" spans="1:4" x14ac:dyDescent="0.25">
      <c r="A859" t="s">
        <v>47</v>
      </c>
      <c r="B859" t="s">
        <v>46</v>
      </c>
      <c r="C859">
        <v>1.04</v>
      </c>
      <c r="D859">
        <v>0.97</v>
      </c>
    </row>
    <row r="860" spans="1:4" x14ac:dyDescent="0.25">
      <c r="A860" t="s">
        <v>43</v>
      </c>
      <c r="B860" t="s">
        <v>42</v>
      </c>
      <c r="C860">
        <v>1.04</v>
      </c>
      <c r="D860">
        <v>0.97</v>
      </c>
    </row>
    <row r="861" spans="1:4" x14ac:dyDescent="0.25">
      <c r="A861" t="s">
        <v>39</v>
      </c>
      <c r="B861" t="s">
        <v>38</v>
      </c>
      <c r="C861">
        <v>1.04</v>
      </c>
      <c r="D861">
        <v>0.97</v>
      </c>
    </row>
    <row r="862" spans="1:4" x14ac:dyDescent="0.25">
      <c r="A862" t="s">
        <v>37</v>
      </c>
      <c r="B862" t="s">
        <v>36</v>
      </c>
      <c r="C862">
        <v>1.04</v>
      </c>
      <c r="D862">
        <v>0.97</v>
      </c>
    </row>
    <row r="863" spans="1:4" x14ac:dyDescent="0.25">
      <c r="A863" t="s">
        <v>33</v>
      </c>
      <c r="B863" t="s">
        <v>32</v>
      </c>
      <c r="C863">
        <v>1.04</v>
      </c>
      <c r="D863">
        <v>0.97</v>
      </c>
    </row>
    <row r="864" spans="1:4" x14ac:dyDescent="0.25">
      <c r="A864" t="s">
        <v>31</v>
      </c>
      <c r="B864" t="s">
        <v>30</v>
      </c>
      <c r="C864">
        <v>1.04</v>
      </c>
      <c r="D864">
        <v>0.97</v>
      </c>
    </row>
    <row r="865" spans="1:4" x14ac:dyDescent="0.25">
      <c r="A865" t="s">
        <v>27</v>
      </c>
      <c r="B865" t="s">
        <v>26</v>
      </c>
      <c r="C865">
        <v>1.04</v>
      </c>
      <c r="D865">
        <v>0.97</v>
      </c>
    </row>
    <row r="866" spans="1:4" x14ac:dyDescent="0.25">
      <c r="A866" t="s">
        <v>25</v>
      </c>
      <c r="B866" t="s">
        <v>24</v>
      </c>
      <c r="C866">
        <v>1.17</v>
      </c>
      <c r="D866">
        <v>1.0683</v>
      </c>
    </row>
    <row r="867" spans="1:4" x14ac:dyDescent="0.25">
      <c r="A867" t="s">
        <v>21</v>
      </c>
      <c r="B867" t="s">
        <v>20</v>
      </c>
      <c r="C867">
        <v>1.04</v>
      </c>
      <c r="D867">
        <v>0.97</v>
      </c>
    </row>
    <row r="868" spans="1:4" x14ac:dyDescent="0.25">
      <c r="A868" t="s">
        <v>19</v>
      </c>
      <c r="B868" t="s">
        <v>18</v>
      </c>
      <c r="C868">
        <v>1.17</v>
      </c>
      <c r="D868">
        <v>1.0683</v>
      </c>
    </row>
    <row r="869" spans="1:4" x14ac:dyDescent="0.25">
      <c r="A869" t="s">
        <v>15</v>
      </c>
      <c r="B869" t="s">
        <v>14</v>
      </c>
      <c r="C869">
        <v>1.04</v>
      </c>
      <c r="D869">
        <v>0.97</v>
      </c>
    </row>
    <row r="870" spans="1:4" x14ac:dyDescent="0.25">
      <c r="A870" t="s">
        <v>13</v>
      </c>
      <c r="B870" t="s">
        <v>12</v>
      </c>
      <c r="C870">
        <v>1.04</v>
      </c>
      <c r="D870">
        <v>0.97</v>
      </c>
    </row>
    <row r="871" spans="1:4" x14ac:dyDescent="0.25">
      <c r="A871" t="s">
        <v>11</v>
      </c>
      <c r="B871" t="s">
        <v>10</v>
      </c>
      <c r="C871">
        <v>1.04</v>
      </c>
      <c r="D871">
        <v>0.97</v>
      </c>
    </row>
    <row r="872" spans="1:4" x14ac:dyDescent="0.25">
      <c r="A872" t="s">
        <v>7</v>
      </c>
      <c r="B872" t="s">
        <v>6</v>
      </c>
      <c r="C872">
        <v>1.17</v>
      </c>
      <c r="D872">
        <v>1.0683</v>
      </c>
    </row>
    <row r="873" spans="1:4" x14ac:dyDescent="0.25">
      <c r="A873" t="s">
        <v>5</v>
      </c>
      <c r="B873" t="s">
        <v>4</v>
      </c>
      <c r="C873">
        <v>1.04</v>
      </c>
      <c r="D873">
        <v>0.97</v>
      </c>
    </row>
    <row r="874" spans="1:4" x14ac:dyDescent="0.25">
      <c r="A874" t="s">
        <v>1</v>
      </c>
      <c r="B874" t="s">
        <v>0</v>
      </c>
      <c r="C874">
        <v>1.17</v>
      </c>
      <c r="D874">
        <v>1.0683</v>
      </c>
    </row>
    <row r="875" spans="1:4" x14ac:dyDescent="0.25">
      <c r="A875" t="s">
        <v>891</v>
      </c>
      <c r="B875" t="s">
        <v>890</v>
      </c>
      <c r="C875">
        <v>1.17</v>
      </c>
      <c r="D875">
        <v>1.0629999999999999</v>
      </c>
    </row>
    <row r="876" spans="1:4" x14ac:dyDescent="0.25">
      <c r="A876" t="s">
        <v>885</v>
      </c>
      <c r="B876" t="s">
        <v>884</v>
      </c>
      <c r="C876">
        <v>1.04</v>
      </c>
      <c r="D876">
        <v>0.97</v>
      </c>
    </row>
    <row r="877" spans="1:4" x14ac:dyDescent="0.25">
      <c r="A877" t="s">
        <v>877</v>
      </c>
      <c r="B877" t="s">
        <v>876</v>
      </c>
      <c r="C877">
        <v>1.17</v>
      </c>
      <c r="D877">
        <v>1.0684</v>
      </c>
    </row>
    <row r="878" spans="1:4" x14ac:dyDescent="0.25">
      <c r="A878" t="s">
        <v>871</v>
      </c>
      <c r="B878" t="s">
        <v>870</v>
      </c>
      <c r="C878">
        <v>1.17</v>
      </c>
      <c r="D878">
        <v>1.0683</v>
      </c>
    </row>
    <row r="879" spans="1:4" x14ac:dyDescent="0.25">
      <c r="A879" t="s">
        <v>857</v>
      </c>
      <c r="B879" t="s">
        <v>856</v>
      </c>
      <c r="C879">
        <v>1.17</v>
      </c>
      <c r="D879">
        <v>1.0684</v>
      </c>
    </row>
    <row r="880" spans="1:4" x14ac:dyDescent="0.25">
      <c r="A880" t="s">
        <v>849</v>
      </c>
      <c r="B880" t="s">
        <v>848</v>
      </c>
      <c r="C880">
        <v>1.04</v>
      </c>
      <c r="D880">
        <v>0.97</v>
      </c>
    </row>
    <row r="881" spans="1:4" x14ac:dyDescent="0.25">
      <c r="A881" t="s">
        <v>843</v>
      </c>
      <c r="B881" t="s">
        <v>842</v>
      </c>
      <c r="C881">
        <v>1.0050000000000001</v>
      </c>
      <c r="D881">
        <v>0.97</v>
      </c>
    </row>
    <row r="882" spans="1:4" x14ac:dyDescent="0.25">
      <c r="A882" t="s">
        <v>835</v>
      </c>
      <c r="B882" t="s">
        <v>834</v>
      </c>
      <c r="C882">
        <v>1.1701000000000001</v>
      </c>
      <c r="D882">
        <v>1.0683</v>
      </c>
    </row>
    <row r="883" spans="1:4" x14ac:dyDescent="0.25">
      <c r="A883" t="s">
        <v>829</v>
      </c>
      <c r="B883" t="s">
        <v>828</v>
      </c>
      <c r="C883">
        <v>1.1200000000000001</v>
      </c>
      <c r="D883">
        <v>1.0359</v>
      </c>
    </row>
    <row r="884" spans="1:4" x14ac:dyDescent="0.25">
      <c r="A884" t="s">
        <v>823</v>
      </c>
      <c r="B884" t="s">
        <v>822</v>
      </c>
      <c r="C884">
        <v>1.17</v>
      </c>
      <c r="D884">
        <v>1.0683</v>
      </c>
    </row>
    <row r="885" spans="1:4" x14ac:dyDescent="0.25">
      <c r="A885" t="s">
        <v>817</v>
      </c>
      <c r="B885" t="s">
        <v>816</v>
      </c>
      <c r="C885">
        <v>1.04</v>
      </c>
      <c r="D885">
        <v>0.97</v>
      </c>
    </row>
    <row r="886" spans="1:4" x14ac:dyDescent="0.25">
      <c r="A886" t="s">
        <v>811</v>
      </c>
      <c r="B886" t="s">
        <v>810</v>
      </c>
      <c r="C886">
        <v>1.17</v>
      </c>
      <c r="D886">
        <v>1.0683</v>
      </c>
    </row>
    <row r="887" spans="1:4" x14ac:dyDescent="0.25">
      <c r="A887" t="s">
        <v>805</v>
      </c>
      <c r="B887" t="s">
        <v>804</v>
      </c>
      <c r="C887">
        <v>1.17</v>
      </c>
      <c r="D887">
        <v>1.0683</v>
      </c>
    </row>
    <row r="888" spans="1:4" x14ac:dyDescent="0.25">
      <c r="A888" t="s">
        <v>797</v>
      </c>
      <c r="B888" t="s">
        <v>796</v>
      </c>
      <c r="C888">
        <v>1.17</v>
      </c>
      <c r="D888">
        <v>1.0683</v>
      </c>
    </row>
    <row r="889" spans="1:4" x14ac:dyDescent="0.25">
      <c r="A889" t="s">
        <v>783</v>
      </c>
      <c r="B889" t="s">
        <v>782</v>
      </c>
      <c r="C889">
        <v>1.04</v>
      </c>
      <c r="D889">
        <v>0.97</v>
      </c>
    </row>
    <row r="890" spans="1:4" x14ac:dyDescent="0.25">
      <c r="A890" t="s">
        <v>777</v>
      </c>
      <c r="B890" t="s">
        <v>776</v>
      </c>
      <c r="C890">
        <v>1.0401</v>
      </c>
      <c r="D890">
        <v>0.97</v>
      </c>
    </row>
    <row r="891" spans="1:4" x14ac:dyDescent="0.25">
      <c r="A891" t="s">
        <v>773</v>
      </c>
      <c r="B891" t="s">
        <v>772</v>
      </c>
      <c r="C891">
        <v>1.04</v>
      </c>
      <c r="D891">
        <v>0.97</v>
      </c>
    </row>
    <row r="892" spans="1:4" x14ac:dyDescent="0.25">
      <c r="A892" t="s">
        <v>767</v>
      </c>
      <c r="B892" t="s">
        <v>766</v>
      </c>
      <c r="C892">
        <v>1.17</v>
      </c>
      <c r="D892">
        <v>1.0683</v>
      </c>
    </row>
    <row r="893" spans="1:4" x14ac:dyDescent="0.25">
      <c r="A893" t="s">
        <v>761</v>
      </c>
      <c r="B893" t="s">
        <v>760</v>
      </c>
      <c r="C893">
        <v>1.04</v>
      </c>
      <c r="D893">
        <v>0.97</v>
      </c>
    </row>
    <row r="894" spans="1:4" x14ac:dyDescent="0.25">
      <c r="A894" t="s">
        <v>753</v>
      </c>
      <c r="B894" t="s">
        <v>752</v>
      </c>
      <c r="C894">
        <v>1.04</v>
      </c>
      <c r="D894">
        <v>0.97</v>
      </c>
    </row>
    <row r="895" spans="1:4" x14ac:dyDescent="0.25">
      <c r="A895" t="s">
        <v>747</v>
      </c>
      <c r="B895" t="s">
        <v>746</v>
      </c>
      <c r="C895">
        <v>1.04</v>
      </c>
      <c r="D895">
        <v>0.97</v>
      </c>
    </row>
    <row r="896" spans="1:4" x14ac:dyDescent="0.25">
      <c r="A896" t="s">
        <v>574</v>
      </c>
      <c r="B896" t="s">
        <v>573</v>
      </c>
      <c r="C896">
        <v>1.04</v>
      </c>
      <c r="D896">
        <v>0.97</v>
      </c>
    </row>
    <row r="897" spans="1:4" x14ac:dyDescent="0.25">
      <c r="A897" t="s">
        <v>566</v>
      </c>
      <c r="B897" t="s">
        <v>565</v>
      </c>
      <c r="C897">
        <v>1.08</v>
      </c>
      <c r="D897">
        <v>1.01</v>
      </c>
    </row>
    <row r="898" spans="1:4" x14ac:dyDescent="0.25">
      <c r="A898" t="s">
        <v>560</v>
      </c>
      <c r="B898" t="s">
        <v>559</v>
      </c>
      <c r="C898">
        <v>1.04</v>
      </c>
      <c r="D898">
        <v>0.97</v>
      </c>
    </row>
    <row r="899" spans="1:4" x14ac:dyDescent="0.25">
      <c r="A899" t="s">
        <v>556</v>
      </c>
      <c r="B899" t="s">
        <v>555</v>
      </c>
      <c r="C899">
        <v>1.17</v>
      </c>
      <c r="D899">
        <v>1.0683</v>
      </c>
    </row>
    <row r="900" spans="1:4" x14ac:dyDescent="0.25">
      <c r="A900" t="s">
        <v>550</v>
      </c>
      <c r="B900" t="s">
        <v>549</v>
      </c>
      <c r="C900">
        <v>1.1500000000000001</v>
      </c>
      <c r="D900">
        <v>1.0554000000000001</v>
      </c>
    </row>
    <row r="901" spans="1:4" x14ac:dyDescent="0.25">
      <c r="A901" t="s">
        <v>542</v>
      </c>
      <c r="B901" t="s">
        <v>541</v>
      </c>
      <c r="C901">
        <v>1.04</v>
      </c>
      <c r="D901">
        <v>1.0683</v>
      </c>
    </row>
    <row r="902" spans="1:4" x14ac:dyDescent="0.25">
      <c r="A902" t="s">
        <v>536</v>
      </c>
      <c r="B902" t="s">
        <v>535</v>
      </c>
      <c r="C902">
        <v>1.17</v>
      </c>
      <c r="D902">
        <v>1.0683</v>
      </c>
    </row>
    <row r="903" spans="1:4" x14ac:dyDescent="0.25">
      <c r="A903" t="s">
        <v>528</v>
      </c>
      <c r="B903" t="s">
        <v>527</v>
      </c>
      <c r="C903">
        <v>1.06</v>
      </c>
      <c r="D903">
        <v>0.99</v>
      </c>
    </row>
    <row r="904" spans="1:4" x14ac:dyDescent="0.25">
      <c r="A904" t="s">
        <v>522</v>
      </c>
      <c r="B904" t="s">
        <v>521</v>
      </c>
      <c r="C904">
        <v>1.04</v>
      </c>
      <c r="D904">
        <v>0.97</v>
      </c>
    </row>
    <row r="905" spans="1:4" x14ac:dyDescent="0.25">
      <c r="A905" t="s">
        <v>516</v>
      </c>
      <c r="B905" t="s">
        <v>515</v>
      </c>
      <c r="C905">
        <v>1.04</v>
      </c>
      <c r="D905">
        <v>0.97</v>
      </c>
    </row>
    <row r="906" spans="1:4" x14ac:dyDescent="0.25">
      <c r="A906" t="s">
        <v>510</v>
      </c>
      <c r="B906" t="s">
        <v>509</v>
      </c>
      <c r="C906">
        <v>1.17</v>
      </c>
      <c r="D906">
        <v>1.0684</v>
      </c>
    </row>
    <row r="907" spans="1:4" x14ac:dyDescent="0.25">
      <c r="A907" t="s">
        <v>504</v>
      </c>
      <c r="B907" t="s">
        <v>503</v>
      </c>
      <c r="C907">
        <v>1.04</v>
      </c>
      <c r="D907">
        <v>0.97</v>
      </c>
    </row>
    <row r="908" spans="1:4" x14ac:dyDescent="0.25">
      <c r="A908" t="s">
        <v>496</v>
      </c>
      <c r="B908" t="s">
        <v>495</v>
      </c>
      <c r="C908">
        <v>1.17</v>
      </c>
      <c r="D908">
        <v>1.0680000000000001</v>
      </c>
    </row>
    <row r="909" spans="1:4" x14ac:dyDescent="0.25">
      <c r="A909" t="s">
        <v>490</v>
      </c>
      <c r="B909" t="s">
        <v>489</v>
      </c>
      <c r="C909">
        <v>1.04</v>
      </c>
      <c r="D909">
        <v>0.97</v>
      </c>
    </row>
    <row r="910" spans="1:4" x14ac:dyDescent="0.25">
      <c r="A910" t="s">
        <v>480</v>
      </c>
      <c r="B910" t="s">
        <v>479</v>
      </c>
      <c r="C910">
        <v>1.04</v>
      </c>
      <c r="D910">
        <v>0.97</v>
      </c>
    </row>
    <row r="911" spans="1:4" x14ac:dyDescent="0.25">
      <c r="A911" t="s">
        <v>470</v>
      </c>
      <c r="B911" t="s">
        <v>469</v>
      </c>
      <c r="C911">
        <v>1.17</v>
      </c>
      <c r="D911">
        <v>1.0683</v>
      </c>
    </row>
    <row r="912" spans="1:4" x14ac:dyDescent="0.25">
      <c r="A912" t="s">
        <v>464</v>
      </c>
      <c r="B912" t="s">
        <v>463</v>
      </c>
      <c r="C912">
        <v>1.17</v>
      </c>
      <c r="D912">
        <v>1.0683</v>
      </c>
    </row>
    <row r="913" spans="1:4" x14ac:dyDescent="0.25">
      <c r="A913" t="s">
        <v>458</v>
      </c>
      <c r="B913" t="s">
        <v>457</v>
      </c>
      <c r="C913">
        <v>1.17</v>
      </c>
      <c r="D913">
        <v>1.06</v>
      </c>
    </row>
    <row r="914" spans="1:4" x14ac:dyDescent="0.25">
      <c r="A914" t="s">
        <v>452</v>
      </c>
      <c r="B914" t="s">
        <v>451</v>
      </c>
      <c r="C914">
        <v>1.04</v>
      </c>
      <c r="D914">
        <v>0.97</v>
      </c>
    </row>
    <row r="915" spans="1:4" x14ac:dyDescent="0.25">
      <c r="A915" t="s">
        <v>446</v>
      </c>
      <c r="B915" t="s">
        <v>445</v>
      </c>
      <c r="C915">
        <v>1.04</v>
      </c>
      <c r="D915">
        <v>0.97</v>
      </c>
    </row>
    <row r="916" spans="1:4" x14ac:dyDescent="0.25">
      <c r="A916" t="s">
        <v>440</v>
      </c>
      <c r="B916" t="s">
        <v>439</v>
      </c>
      <c r="C916">
        <v>1.1100000000000001</v>
      </c>
      <c r="D916">
        <v>1.0294000000000001</v>
      </c>
    </row>
    <row r="917" spans="1:4" x14ac:dyDescent="0.25">
      <c r="A917" t="s">
        <v>434</v>
      </c>
      <c r="B917" t="s">
        <v>433</v>
      </c>
      <c r="C917">
        <v>1.17</v>
      </c>
      <c r="D917">
        <v>1.0683</v>
      </c>
    </row>
    <row r="918" spans="1:4" x14ac:dyDescent="0.25">
      <c r="A918" t="s">
        <v>426</v>
      </c>
      <c r="B918" t="s">
        <v>425</v>
      </c>
      <c r="C918">
        <v>1.17</v>
      </c>
      <c r="D918">
        <v>1.06</v>
      </c>
    </row>
    <row r="919" spans="1:4" x14ac:dyDescent="0.25">
      <c r="A919" t="s">
        <v>420</v>
      </c>
      <c r="B919" t="s">
        <v>419</v>
      </c>
      <c r="C919">
        <v>1.04</v>
      </c>
      <c r="D919">
        <v>0.97</v>
      </c>
    </row>
    <row r="920" spans="1:4" x14ac:dyDescent="0.25">
      <c r="A920" t="s">
        <v>415</v>
      </c>
      <c r="B920" t="s">
        <v>414</v>
      </c>
      <c r="C920">
        <v>1.04</v>
      </c>
      <c r="D920">
        <v>0.97</v>
      </c>
    </row>
    <row r="921" spans="1:4" x14ac:dyDescent="0.25">
      <c r="A921" t="s">
        <v>409</v>
      </c>
      <c r="B921" t="s">
        <v>408</v>
      </c>
      <c r="C921">
        <v>1.17</v>
      </c>
      <c r="D921">
        <v>1.0684</v>
      </c>
    </row>
    <row r="922" spans="1:4" x14ac:dyDescent="0.25">
      <c r="A922" t="s">
        <v>403</v>
      </c>
      <c r="B922" t="s">
        <v>402</v>
      </c>
      <c r="C922">
        <v>1.04</v>
      </c>
      <c r="D922">
        <v>0.97</v>
      </c>
    </row>
    <row r="923" spans="1:4" x14ac:dyDescent="0.25">
      <c r="A923" t="s">
        <v>395</v>
      </c>
      <c r="B923" t="s">
        <v>394</v>
      </c>
      <c r="C923">
        <v>1.1599999999999997</v>
      </c>
      <c r="D923">
        <v>1.0618000000000001</v>
      </c>
    </row>
    <row r="924" spans="1:4" x14ac:dyDescent="0.25">
      <c r="A924" t="s">
        <v>253</v>
      </c>
      <c r="B924" t="s">
        <v>252</v>
      </c>
      <c r="C924">
        <v>1.17</v>
      </c>
      <c r="D924">
        <v>1.0683</v>
      </c>
    </row>
    <row r="925" spans="1:4" x14ac:dyDescent="0.25">
      <c r="A925" t="s">
        <v>245</v>
      </c>
      <c r="B925" t="s">
        <v>244</v>
      </c>
      <c r="C925">
        <v>1.17</v>
      </c>
      <c r="D925">
        <v>1.0683</v>
      </c>
    </row>
    <row r="926" spans="1:4" x14ac:dyDescent="0.25">
      <c r="A926" t="s">
        <v>239</v>
      </c>
      <c r="B926" t="s">
        <v>238</v>
      </c>
      <c r="C926">
        <v>1.01</v>
      </c>
      <c r="D926">
        <v>0.97</v>
      </c>
    </row>
    <row r="927" spans="1:4" x14ac:dyDescent="0.25">
      <c r="A927" t="s">
        <v>227</v>
      </c>
      <c r="B927" t="s">
        <v>226</v>
      </c>
      <c r="C927">
        <v>0.97330000000000005</v>
      </c>
      <c r="D927">
        <v>0.97</v>
      </c>
    </row>
    <row r="928" spans="1:4" x14ac:dyDescent="0.25">
      <c r="A928" t="s">
        <v>219</v>
      </c>
      <c r="B928" t="s">
        <v>218</v>
      </c>
      <c r="C928">
        <v>1.04</v>
      </c>
      <c r="D928">
        <v>0.97</v>
      </c>
    </row>
    <row r="929" spans="1:4" x14ac:dyDescent="0.25">
      <c r="A929" t="s">
        <v>213</v>
      </c>
      <c r="B929" t="s">
        <v>212</v>
      </c>
      <c r="C929">
        <v>1.04</v>
      </c>
      <c r="D929">
        <v>0.97</v>
      </c>
    </row>
    <row r="930" spans="1:4" x14ac:dyDescent="0.25">
      <c r="A930" t="s">
        <v>207</v>
      </c>
      <c r="B930" t="s">
        <v>206</v>
      </c>
      <c r="C930">
        <v>1.0900000000000001</v>
      </c>
      <c r="D930">
        <v>1.0165</v>
      </c>
    </row>
    <row r="931" spans="1:4" x14ac:dyDescent="0.25">
      <c r="A931" t="s">
        <v>201</v>
      </c>
      <c r="B931" t="s">
        <v>200</v>
      </c>
      <c r="C931">
        <v>1.04</v>
      </c>
      <c r="D931">
        <v>0.97</v>
      </c>
    </row>
    <row r="932" spans="1:4" x14ac:dyDescent="0.25">
      <c r="A932" t="s">
        <v>195</v>
      </c>
      <c r="B932" t="s">
        <v>194</v>
      </c>
      <c r="C932">
        <v>1.17</v>
      </c>
      <c r="D932">
        <v>1.0684</v>
      </c>
    </row>
    <row r="933" spans="1:4" x14ac:dyDescent="0.25">
      <c r="A933" t="s">
        <v>187</v>
      </c>
      <c r="B933" t="s">
        <v>186</v>
      </c>
      <c r="C933">
        <v>1.17</v>
      </c>
      <c r="D933">
        <v>1.0684</v>
      </c>
    </row>
    <row r="934" spans="1:4" x14ac:dyDescent="0.25">
      <c r="A934" t="s">
        <v>183</v>
      </c>
      <c r="B934" t="s">
        <v>182</v>
      </c>
      <c r="C934">
        <v>1.04</v>
      </c>
      <c r="D934">
        <v>0.97</v>
      </c>
    </row>
    <row r="935" spans="1:4" x14ac:dyDescent="0.25">
      <c r="A935" t="s">
        <v>81</v>
      </c>
      <c r="B935" t="s">
        <v>80</v>
      </c>
      <c r="C935">
        <v>1.17</v>
      </c>
      <c r="D935">
        <v>1.0684</v>
      </c>
    </row>
    <row r="936" spans="1:4" x14ac:dyDescent="0.25">
      <c r="A936" t="s">
        <v>75</v>
      </c>
      <c r="B936" t="s">
        <v>74</v>
      </c>
      <c r="C936">
        <v>1.17</v>
      </c>
      <c r="D936">
        <v>1.0683</v>
      </c>
    </row>
    <row r="937" spans="1:4" x14ac:dyDescent="0.25">
      <c r="A937" t="s">
        <v>67</v>
      </c>
      <c r="B937" t="s">
        <v>66</v>
      </c>
      <c r="C937">
        <v>1.04</v>
      </c>
      <c r="D937">
        <v>0.97</v>
      </c>
    </row>
    <row r="938" spans="1:4" x14ac:dyDescent="0.25">
      <c r="A938" t="s">
        <v>61</v>
      </c>
      <c r="B938" t="s">
        <v>60</v>
      </c>
      <c r="C938">
        <v>1.17</v>
      </c>
      <c r="D938">
        <v>1.0683</v>
      </c>
    </row>
    <row r="939" spans="1:4" x14ac:dyDescent="0.25">
      <c r="A939" t="s">
        <v>55</v>
      </c>
      <c r="B939" t="s">
        <v>54</v>
      </c>
      <c r="C939">
        <v>1.0401</v>
      </c>
      <c r="D939">
        <v>0.97</v>
      </c>
    </row>
    <row r="940" spans="1:4" x14ac:dyDescent="0.25">
      <c r="A940" t="s">
        <v>53</v>
      </c>
      <c r="B940" t="s">
        <v>52</v>
      </c>
      <c r="C940">
        <v>1.04</v>
      </c>
      <c r="D940">
        <v>0.97</v>
      </c>
    </row>
    <row r="941" spans="1:4" x14ac:dyDescent="0.25">
      <c r="A941" t="s">
        <v>49</v>
      </c>
      <c r="B941" t="s">
        <v>48</v>
      </c>
      <c r="C941">
        <v>1.04</v>
      </c>
      <c r="D941">
        <v>0.97</v>
      </c>
    </row>
    <row r="942" spans="1:4" x14ac:dyDescent="0.25">
      <c r="A942" t="s">
        <v>45</v>
      </c>
      <c r="B942" t="s">
        <v>44</v>
      </c>
      <c r="C942">
        <v>1.0927</v>
      </c>
      <c r="D942">
        <v>1.0182</v>
      </c>
    </row>
    <row r="943" spans="1:4" x14ac:dyDescent="0.25">
      <c r="A943" t="s">
        <v>41</v>
      </c>
      <c r="B943" t="s">
        <v>40</v>
      </c>
      <c r="C943">
        <v>1.17</v>
      </c>
      <c r="D943">
        <v>1.0683</v>
      </c>
    </row>
    <row r="944" spans="1:4" x14ac:dyDescent="0.25">
      <c r="A944" t="s">
        <v>1188</v>
      </c>
      <c r="B944" t="s">
        <v>1187</v>
      </c>
      <c r="C944">
        <v>1.17</v>
      </c>
      <c r="D944">
        <v>1.0683</v>
      </c>
    </row>
    <row r="945" spans="1:4" x14ac:dyDescent="0.25">
      <c r="A945" t="s">
        <v>1454</v>
      </c>
      <c r="B945" t="s">
        <v>1453</v>
      </c>
      <c r="C945">
        <v>1.04</v>
      </c>
      <c r="D945">
        <v>0.97</v>
      </c>
    </row>
    <row r="946" spans="1:4" x14ac:dyDescent="0.25">
      <c r="A946" t="s">
        <v>35</v>
      </c>
      <c r="B946" t="s">
        <v>34</v>
      </c>
      <c r="C946">
        <v>1.04</v>
      </c>
      <c r="D946">
        <v>0.97</v>
      </c>
    </row>
    <row r="947" spans="1:4" x14ac:dyDescent="0.25">
      <c r="A947" t="s">
        <v>29</v>
      </c>
      <c r="B947" t="s">
        <v>28</v>
      </c>
      <c r="C947">
        <v>1.06</v>
      </c>
      <c r="D947">
        <v>0.99</v>
      </c>
    </row>
    <row r="948" spans="1:4" x14ac:dyDescent="0.25">
      <c r="A948" t="s">
        <v>23</v>
      </c>
      <c r="B948" t="s">
        <v>22</v>
      </c>
      <c r="C948">
        <v>1.17</v>
      </c>
      <c r="D948">
        <v>1.0683</v>
      </c>
    </row>
    <row r="949" spans="1:4" x14ac:dyDescent="0.25">
      <c r="A949" t="s">
        <v>17</v>
      </c>
      <c r="B949" t="s">
        <v>16</v>
      </c>
      <c r="C949">
        <v>1.17</v>
      </c>
      <c r="D949">
        <v>1.0683</v>
      </c>
    </row>
    <row r="950" spans="1:4" x14ac:dyDescent="0.25">
      <c r="A950" t="s">
        <v>9</v>
      </c>
      <c r="B950" t="s">
        <v>8</v>
      </c>
      <c r="C950">
        <v>1.17</v>
      </c>
      <c r="D950">
        <v>1.0683</v>
      </c>
    </row>
    <row r="951" spans="1:4" x14ac:dyDescent="0.25">
      <c r="A951" t="s">
        <v>3</v>
      </c>
      <c r="B951" t="s">
        <v>2</v>
      </c>
      <c r="C951">
        <v>1.04</v>
      </c>
      <c r="D951">
        <v>0.97</v>
      </c>
    </row>
    <row r="952" spans="1:4" x14ac:dyDescent="0.25">
      <c r="A952" t="s">
        <v>1964</v>
      </c>
      <c r="B952" t="s">
        <v>1963</v>
      </c>
      <c r="C952">
        <v>1.17</v>
      </c>
      <c r="D952">
        <v>1.0684</v>
      </c>
    </row>
    <row r="953" spans="1:4" x14ac:dyDescent="0.25">
      <c r="A953" t="s">
        <v>1956</v>
      </c>
      <c r="B953" t="s">
        <v>1955</v>
      </c>
      <c r="C953">
        <v>1.0900000000000001</v>
      </c>
      <c r="D953">
        <v>1.0164</v>
      </c>
    </row>
    <row r="954" spans="1:4" x14ac:dyDescent="0.25">
      <c r="A954" t="s">
        <v>1949</v>
      </c>
      <c r="B954" t="s">
        <v>1948</v>
      </c>
      <c r="C954">
        <v>1.04</v>
      </c>
      <c r="D954">
        <v>0.97</v>
      </c>
    </row>
    <row r="955" spans="1:4" x14ac:dyDescent="0.25">
      <c r="A955" t="s">
        <v>1943</v>
      </c>
      <c r="B955" t="s">
        <v>1942</v>
      </c>
      <c r="C955">
        <v>1.06</v>
      </c>
      <c r="D955">
        <v>0.99</v>
      </c>
    </row>
    <row r="956" spans="1:4" x14ac:dyDescent="0.25">
      <c r="A956" t="s">
        <v>1937</v>
      </c>
      <c r="B956" t="s">
        <v>1936</v>
      </c>
      <c r="C956">
        <v>1.17</v>
      </c>
      <c r="D956">
        <v>1.0683</v>
      </c>
    </row>
    <row r="957" spans="1:4" x14ac:dyDescent="0.25">
      <c r="A957" t="s">
        <v>1931</v>
      </c>
      <c r="B957" t="s">
        <v>1930</v>
      </c>
      <c r="C957">
        <v>1.04</v>
      </c>
      <c r="D957">
        <v>0.97</v>
      </c>
    </row>
    <row r="958" spans="1:4" x14ac:dyDescent="0.25">
      <c r="A958" t="s">
        <v>1923</v>
      </c>
      <c r="B958" t="s">
        <v>1922</v>
      </c>
      <c r="C958">
        <v>1.04</v>
      </c>
      <c r="D958">
        <v>0.97</v>
      </c>
    </row>
    <row r="959" spans="1:4" x14ac:dyDescent="0.25">
      <c r="A959" t="s">
        <v>1917</v>
      </c>
      <c r="B959" t="s">
        <v>1916</v>
      </c>
      <c r="C959">
        <v>1.04</v>
      </c>
      <c r="D959">
        <v>0.97</v>
      </c>
    </row>
    <row r="960" spans="1:4" x14ac:dyDescent="0.25">
      <c r="A960" t="s">
        <v>1911</v>
      </c>
      <c r="B960" t="s">
        <v>1910</v>
      </c>
      <c r="C960">
        <v>1.04</v>
      </c>
      <c r="D960">
        <v>0.97</v>
      </c>
    </row>
    <row r="961" spans="1:4" x14ac:dyDescent="0.25">
      <c r="A961" t="s">
        <v>1905</v>
      </c>
      <c r="B961" t="s">
        <v>1904</v>
      </c>
      <c r="C961">
        <v>1.1267</v>
      </c>
      <c r="D961">
        <v>1.0402</v>
      </c>
    </row>
    <row r="962" spans="1:4" x14ac:dyDescent="0.25">
      <c r="A962" t="s">
        <v>1899</v>
      </c>
      <c r="B962" t="s">
        <v>1898</v>
      </c>
      <c r="C962">
        <v>1.06</v>
      </c>
      <c r="D962">
        <v>0.99</v>
      </c>
    </row>
    <row r="963" spans="1:4" x14ac:dyDescent="0.25">
      <c r="A963" t="s">
        <v>1891</v>
      </c>
      <c r="B963" t="s">
        <v>1890</v>
      </c>
      <c r="C963">
        <v>1.02</v>
      </c>
      <c r="D963">
        <v>0.97</v>
      </c>
    </row>
    <row r="964" spans="1:4" x14ac:dyDescent="0.25">
      <c r="A964" t="s">
        <v>1734</v>
      </c>
      <c r="B964" t="s">
        <v>1733</v>
      </c>
      <c r="C964">
        <v>1.04</v>
      </c>
      <c r="D964">
        <v>0.97</v>
      </c>
    </row>
    <row r="965" spans="1:4" x14ac:dyDescent="0.25">
      <c r="A965" t="s">
        <v>1728</v>
      </c>
      <c r="B965" t="s">
        <v>1727</v>
      </c>
      <c r="C965">
        <v>1.04</v>
      </c>
      <c r="D965">
        <v>0.97</v>
      </c>
    </row>
    <row r="966" spans="1:4" x14ac:dyDescent="0.25">
      <c r="A966" t="s">
        <v>1720</v>
      </c>
      <c r="B966" t="s">
        <v>1719</v>
      </c>
      <c r="C966">
        <v>1.17</v>
      </c>
      <c r="D966">
        <v>1.0684</v>
      </c>
    </row>
    <row r="967" spans="1:4" x14ac:dyDescent="0.25">
      <c r="A967" t="s">
        <v>1714</v>
      </c>
      <c r="B967" t="s">
        <v>1713</v>
      </c>
      <c r="C967">
        <v>1.06</v>
      </c>
      <c r="D967">
        <v>0.99</v>
      </c>
    </row>
    <row r="968" spans="1:4" x14ac:dyDescent="0.25">
      <c r="A968" t="s">
        <v>1708</v>
      </c>
      <c r="B968" t="s">
        <v>1707</v>
      </c>
      <c r="C968">
        <v>1.0271000000000001</v>
      </c>
      <c r="D968">
        <v>0.97</v>
      </c>
    </row>
    <row r="969" spans="1:4" x14ac:dyDescent="0.25">
      <c r="A969" t="s">
        <v>1702</v>
      </c>
      <c r="B969" t="s">
        <v>1701</v>
      </c>
      <c r="C969">
        <v>1.04</v>
      </c>
      <c r="D969">
        <v>0.97</v>
      </c>
    </row>
    <row r="970" spans="1:4" x14ac:dyDescent="0.25">
      <c r="A970" t="s">
        <v>1696</v>
      </c>
      <c r="B970" t="s">
        <v>1695</v>
      </c>
      <c r="C970">
        <v>1.04</v>
      </c>
      <c r="D970">
        <v>0.97</v>
      </c>
    </row>
    <row r="971" spans="1:4" x14ac:dyDescent="0.25">
      <c r="A971" t="s">
        <v>1688</v>
      </c>
      <c r="B971" t="s">
        <v>1687</v>
      </c>
      <c r="C971">
        <v>1.04</v>
      </c>
      <c r="D971">
        <v>0.97</v>
      </c>
    </row>
    <row r="972" spans="1:4" x14ac:dyDescent="0.25">
      <c r="A972" t="s">
        <v>1683</v>
      </c>
      <c r="B972" t="s">
        <v>1682</v>
      </c>
      <c r="C972">
        <v>1.17</v>
      </c>
      <c r="D972">
        <v>1.0310000000000001</v>
      </c>
    </row>
    <row r="973" spans="1:4" x14ac:dyDescent="0.25">
      <c r="A973" t="s">
        <v>1677</v>
      </c>
      <c r="B973" t="s">
        <v>1676</v>
      </c>
      <c r="C973">
        <v>1.17</v>
      </c>
      <c r="D973">
        <v>1.0683</v>
      </c>
    </row>
    <row r="974" spans="1:4" x14ac:dyDescent="0.25">
      <c r="A974" t="s">
        <v>1671</v>
      </c>
      <c r="B974" t="s">
        <v>690</v>
      </c>
      <c r="C974">
        <v>1.17</v>
      </c>
      <c r="D974">
        <v>1.0683</v>
      </c>
    </row>
    <row r="975" spans="1:4" x14ac:dyDescent="0.25">
      <c r="A975" t="s">
        <v>1666</v>
      </c>
      <c r="B975" t="s">
        <v>1665</v>
      </c>
      <c r="C975">
        <v>1.04</v>
      </c>
      <c r="D975">
        <v>0.97</v>
      </c>
    </row>
    <row r="976" spans="1:4" x14ac:dyDescent="0.25">
      <c r="A976" t="s">
        <v>1660</v>
      </c>
      <c r="B976" t="s">
        <v>1659</v>
      </c>
      <c r="C976">
        <v>1.17</v>
      </c>
      <c r="D976">
        <v>1.0684</v>
      </c>
    </row>
    <row r="977" spans="1:4" x14ac:dyDescent="0.25">
      <c r="A977" t="s">
        <v>1654</v>
      </c>
      <c r="B977" t="s">
        <v>1653</v>
      </c>
      <c r="C977">
        <v>1.04</v>
      </c>
      <c r="D977">
        <v>0.97</v>
      </c>
    </row>
    <row r="978" spans="1:4" x14ac:dyDescent="0.25">
      <c r="A978" t="s">
        <v>1648</v>
      </c>
      <c r="B978" t="s">
        <v>1647</v>
      </c>
      <c r="C978">
        <v>1.04</v>
      </c>
      <c r="D978">
        <v>0.97</v>
      </c>
    </row>
    <row r="979" spans="1:4" x14ac:dyDescent="0.25">
      <c r="A979" t="s">
        <v>1642</v>
      </c>
      <c r="B979" t="s">
        <v>1641</v>
      </c>
      <c r="C979">
        <v>1.1001000000000001</v>
      </c>
      <c r="D979">
        <v>1.0230000000000001</v>
      </c>
    </row>
    <row r="980" spans="1:4" x14ac:dyDescent="0.25">
      <c r="A980" t="s">
        <v>1482</v>
      </c>
      <c r="B980" t="s">
        <v>1481</v>
      </c>
      <c r="C980">
        <v>1.1367</v>
      </c>
      <c r="D980">
        <v>1.0467</v>
      </c>
    </row>
    <row r="981" spans="1:4" x14ac:dyDescent="0.25">
      <c r="A981" t="s">
        <v>1476</v>
      </c>
      <c r="B981" t="s">
        <v>1475</v>
      </c>
      <c r="C981">
        <v>1.17</v>
      </c>
      <c r="D981">
        <v>1.0684</v>
      </c>
    </row>
    <row r="982" spans="1:4" x14ac:dyDescent="0.25">
      <c r="A982" t="s">
        <v>1470</v>
      </c>
      <c r="B982" t="s">
        <v>1469</v>
      </c>
      <c r="C982">
        <v>1.04</v>
      </c>
      <c r="D982">
        <v>0.97</v>
      </c>
    </row>
    <row r="983" spans="1:4" x14ac:dyDescent="0.25">
      <c r="A983" t="s">
        <v>1462</v>
      </c>
      <c r="B983" t="s">
        <v>1461</v>
      </c>
      <c r="C983">
        <v>1.06</v>
      </c>
      <c r="D983">
        <v>0.99</v>
      </c>
    </row>
    <row r="984" spans="1:4" x14ac:dyDescent="0.25">
      <c r="A984" t="s">
        <v>1456</v>
      </c>
      <c r="B984" t="s">
        <v>1455</v>
      </c>
      <c r="C984">
        <v>1.04</v>
      </c>
      <c r="D984">
        <v>0.97</v>
      </c>
    </row>
    <row r="985" spans="1:4" x14ac:dyDescent="0.25">
      <c r="A985" t="s">
        <v>1450</v>
      </c>
      <c r="B985" t="s">
        <v>1449</v>
      </c>
      <c r="C985">
        <v>1.17</v>
      </c>
      <c r="D985">
        <v>1.0424</v>
      </c>
    </row>
    <row r="986" spans="1:4" x14ac:dyDescent="0.25">
      <c r="A986" t="s">
        <v>1442</v>
      </c>
      <c r="B986" t="s">
        <v>1441</v>
      </c>
      <c r="C986">
        <v>1.04</v>
      </c>
      <c r="D986">
        <v>0.97</v>
      </c>
    </row>
    <row r="987" spans="1:4" x14ac:dyDescent="0.25">
      <c r="A987" t="s">
        <v>1434</v>
      </c>
      <c r="B987" t="s">
        <v>1433</v>
      </c>
      <c r="C987">
        <v>1.1324000000000001</v>
      </c>
      <c r="D987">
        <v>1.044</v>
      </c>
    </row>
    <row r="988" spans="1:4" x14ac:dyDescent="0.25">
      <c r="A988" t="s">
        <v>1428</v>
      </c>
      <c r="B988" t="s">
        <v>1427</v>
      </c>
      <c r="C988">
        <v>1.04</v>
      </c>
      <c r="D988">
        <v>0.97</v>
      </c>
    </row>
    <row r="989" spans="1:4" x14ac:dyDescent="0.25">
      <c r="A989" t="s">
        <v>1422</v>
      </c>
      <c r="B989" t="s">
        <v>1421</v>
      </c>
      <c r="C989">
        <v>0.97</v>
      </c>
      <c r="D989">
        <v>0.97</v>
      </c>
    </row>
    <row r="990" spans="1:4" x14ac:dyDescent="0.25">
      <c r="A990" t="s">
        <v>1414</v>
      </c>
      <c r="B990" t="s">
        <v>1413</v>
      </c>
      <c r="C990">
        <v>1.17</v>
      </c>
      <c r="D990">
        <v>1.0680000000000001</v>
      </c>
    </row>
    <row r="991" spans="1:4" x14ac:dyDescent="0.25">
      <c r="A991" t="s">
        <v>1408</v>
      </c>
      <c r="B991" t="s">
        <v>1407</v>
      </c>
      <c r="C991">
        <v>1.1200000000000001</v>
      </c>
      <c r="D991">
        <v>1.0359</v>
      </c>
    </row>
    <row r="992" spans="1:4" x14ac:dyDescent="0.25">
      <c r="A992" t="s">
        <v>1400</v>
      </c>
      <c r="B992" t="s">
        <v>1399</v>
      </c>
      <c r="C992">
        <v>1.17</v>
      </c>
      <c r="D992">
        <v>1.0683</v>
      </c>
    </row>
    <row r="993" spans="1:4" x14ac:dyDescent="0.25">
      <c r="A993" t="s">
        <v>1394</v>
      </c>
      <c r="B993" t="s">
        <v>1393</v>
      </c>
      <c r="C993">
        <v>1.17</v>
      </c>
      <c r="D993">
        <v>1.0684</v>
      </c>
    </row>
    <row r="994" spans="1:4" x14ac:dyDescent="0.25">
      <c r="A994" t="s">
        <v>1388</v>
      </c>
      <c r="B994" t="s">
        <v>1387</v>
      </c>
      <c r="C994">
        <v>1.17</v>
      </c>
      <c r="D994">
        <v>1.0683</v>
      </c>
    </row>
    <row r="995" spans="1:4" x14ac:dyDescent="0.25">
      <c r="A995" t="s">
        <v>1372</v>
      </c>
      <c r="B995" t="s">
        <v>1371</v>
      </c>
      <c r="C995">
        <v>1.06</v>
      </c>
      <c r="D995">
        <v>0.99</v>
      </c>
    </row>
    <row r="996" spans="1:4" x14ac:dyDescent="0.25">
      <c r="A996" t="s">
        <v>1366</v>
      </c>
      <c r="B996" t="s">
        <v>1365</v>
      </c>
      <c r="C996">
        <v>1.17</v>
      </c>
      <c r="D996">
        <v>1.0684</v>
      </c>
    </row>
    <row r="997" spans="1:4" x14ac:dyDescent="0.25">
      <c r="A997" t="s">
        <v>1360</v>
      </c>
      <c r="B997" t="s">
        <v>1359</v>
      </c>
      <c r="C997">
        <v>1.17</v>
      </c>
      <c r="D997">
        <v>1.0684</v>
      </c>
    </row>
    <row r="998" spans="1:4" x14ac:dyDescent="0.25">
      <c r="A998" t="s">
        <v>1354</v>
      </c>
      <c r="B998" t="s">
        <v>1353</v>
      </c>
      <c r="C998">
        <v>1.17</v>
      </c>
      <c r="D998">
        <v>1.0683</v>
      </c>
    </row>
    <row r="999" spans="1:4" x14ac:dyDescent="0.25">
      <c r="A999" t="s">
        <v>1348</v>
      </c>
      <c r="B999" t="s">
        <v>1347</v>
      </c>
      <c r="C999">
        <v>1.17</v>
      </c>
      <c r="D999">
        <v>1.0683</v>
      </c>
    </row>
    <row r="1000" spans="1:4" x14ac:dyDescent="0.25">
      <c r="A1000" t="s">
        <v>1342</v>
      </c>
      <c r="B1000" t="s">
        <v>1341</v>
      </c>
      <c r="C1000">
        <v>1.17</v>
      </c>
      <c r="D1000">
        <v>1.0684</v>
      </c>
    </row>
    <row r="1001" spans="1:4" x14ac:dyDescent="0.25">
      <c r="A1001" t="s">
        <v>1336</v>
      </c>
      <c r="B1001" t="s">
        <v>1335</v>
      </c>
      <c r="C1001">
        <v>1.17</v>
      </c>
      <c r="D1001">
        <v>1.06</v>
      </c>
    </row>
    <row r="1002" spans="1:4" x14ac:dyDescent="0.25">
      <c r="A1002" t="s">
        <v>1330</v>
      </c>
      <c r="B1002" t="s">
        <v>1329</v>
      </c>
      <c r="C1002">
        <v>1.04</v>
      </c>
      <c r="D1002">
        <v>0.97</v>
      </c>
    </row>
    <row r="1003" spans="1:4" x14ac:dyDescent="0.25">
      <c r="A1003" t="s">
        <v>1162</v>
      </c>
      <c r="B1003" t="s">
        <v>1161</v>
      </c>
      <c r="C1003">
        <v>1.17</v>
      </c>
      <c r="D1003">
        <v>1.0683</v>
      </c>
    </row>
    <row r="1004" spans="1:4" x14ac:dyDescent="0.25">
      <c r="A1004" t="s">
        <v>1154</v>
      </c>
      <c r="B1004" t="s">
        <v>1153</v>
      </c>
      <c r="C1004">
        <v>1.04</v>
      </c>
      <c r="D1004">
        <v>0.97</v>
      </c>
    </row>
    <row r="1005" spans="1:4" x14ac:dyDescent="0.25">
      <c r="A1005" t="s">
        <v>1148</v>
      </c>
      <c r="B1005" t="s">
        <v>1147</v>
      </c>
      <c r="C1005">
        <v>1.04</v>
      </c>
      <c r="D1005">
        <v>0.97</v>
      </c>
    </row>
    <row r="1006" spans="1:4" x14ac:dyDescent="0.25">
      <c r="A1006" t="s">
        <v>1142</v>
      </c>
      <c r="B1006" t="s">
        <v>1141</v>
      </c>
      <c r="C1006">
        <v>1.04</v>
      </c>
      <c r="D1006">
        <v>0.97</v>
      </c>
    </row>
    <row r="1007" spans="1:4" x14ac:dyDescent="0.25">
      <c r="A1007" t="s">
        <v>1136</v>
      </c>
      <c r="B1007" t="s">
        <v>1135</v>
      </c>
      <c r="C1007">
        <v>1.06</v>
      </c>
      <c r="D1007">
        <v>0.99</v>
      </c>
    </row>
    <row r="1008" spans="1:4" x14ac:dyDescent="0.25">
      <c r="A1008" t="s">
        <v>1128</v>
      </c>
      <c r="B1008" t="s">
        <v>1127</v>
      </c>
      <c r="C1008">
        <v>1.17</v>
      </c>
      <c r="D1008">
        <v>1.0683</v>
      </c>
    </row>
    <row r="1009" spans="1:4" x14ac:dyDescent="0.25">
      <c r="A1009" t="s">
        <v>1122</v>
      </c>
      <c r="B1009" t="s">
        <v>1121</v>
      </c>
      <c r="C1009">
        <v>1.17</v>
      </c>
      <c r="D1009">
        <v>1.0680000000000001</v>
      </c>
    </row>
    <row r="1010" spans="1:4" x14ac:dyDescent="0.25">
      <c r="A1010" t="s">
        <v>1116</v>
      </c>
      <c r="B1010" t="s">
        <v>1115</v>
      </c>
      <c r="C1010">
        <v>1.04</v>
      </c>
      <c r="D1010">
        <v>0.97</v>
      </c>
    </row>
    <row r="1011" spans="1:4" x14ac:dyDescent="0.25">
      <c r="A1011" t="s">
        <v>1110</v>
      </c>
      <c r="B1011" t="s">
        <v>1109</v>
      </c>
      <c r="C1011">
        <v>1.1400000000000001</v>
      </c>
      <c r="D1011">
        <v>1.0488999999999999</v>
      </c>
    </row>
    <row r="1012" spans="1:4" x14ac:dyDescent="0.25">
      <c r="A1012" t="s">
        <v>1102</v>
      </c>
      <c r="B1012" t="s">
        <v>1101</v>
      </c>
      <c r="C1012">
        <v>1.04</v>
      </c>
      <c r="D1012">
        <v>0.97</v>
      </c>
    </row>
    <row r="1013" spans="1:4" x14ac:dyDescent="0.25">
      <c r="A1013" t="s">
        <v>1096</v>
      </c>
      <c r="B1013" t="s">
        <v>1095</v>
      </c>
      <c r="C1013">
        <v>1.06</v>
      </c>
      <c r="D1013">
        <v>0.97</v>
      </c>
    </row>
    <row r="1014" spans="1:4" x14ac:dyDescent="0.25">
      <c r="A1014" t="s">
        <v>1090</v>
      </c>
      <c r="B1014" t="s">
        <v>1089</v>
      </c>
      <c r="C1014">
        <v>1.04</v>
      </c>
      <c r="D1014">
        <v>0.97</v>
      </c>
    </row>
    <row r="1015" spans="1:4" x14ac:dyDescent="0.25">
      <c r="A1015" t="s">
        <v>1084</v>
      </c>
      <c r="B1015" t="s">
        <v>1083</v>
      </c>
      <c r="C1015">
        <v>1.17</v>
      </c>
      <c r="D1015">
        <v>0.97</v>
      </c>
    </row>
    <row r="1016" spans="1:4" x14ac:dyDescent="0.25">
      <c r="A1016" t="s">
        <v>909</v>
      </c>
      <c r="B1016" t="s">
        <v>908</v>
      </c>
      <c r="C1016">
        <v>1.04</v>
      </c>
      <c r="D1016">
        <v>0.97</v>
      </c>
    </row>
    <row r="1017" spans="1:4" x14ac:dyDescent="0.25">
      <c r="A1017" t="s">
        <v>903</v>
      </c>
      <c r="B1017" t="s">
        <v>902</v>
      </c>
      <c r="C1017">
        <v>1.1500000000000001</v>
      </c>
      <c r="D1017">
        <v>0.97</v>
      </c>
    </row>
    <row r="1018" spans="1:4" x14ac:dyDescent="0.25">
      <c r="A1018" t="s">
        <v>897</v>
      </c>
      <c r="B1018" t="s">
        <v>896</v>
      </c>
      <c r="C1018">
        <v>1.17</v>
      </c>
      <c r="D1018">
        <v>1.0577000000000003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LPVS</vt:lpstr>
      <vt:lpstr>VATR calc</vt:lpstr>
      <vt:lpstr>MCR data</vt:lpstr>
      <vt:lpstr>TIF expiration</vt:lpstr>
      <vt:lpstr>313 expiration</vt:lpstr>
      <vt:lpstr>data</vt:lpstr>
      <vt:lpstr>Sheet2</vt:lpstr>
      <vt:lpstr>tax_rates</vt:lpstr>
      <vt:lpstr>'MCR data'!data</vt:lpstr>
      <vt:lpstr>data</vt:lpstr>
      <vt:lpstr>tax_rates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McKenzie, Al</dc:creator>
  <cp:lastModifiedBy>Julie</cp:lastModifiedBy>
  <dcterms:created xsi:type="dcterms:W3CDTF">2019-05-28T13:56:47Z</dcterms:created>
  <dcterms:modified xsi:type="dcterms:W3CDTF">2020-08-07T18:52:38Z</dcterms:modified>
</cp:coreProperties>
</file>